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https://iowahighschoola-my.sharepoint.com/personal/jchizek_iahsaa_org/Documents/Jared_Fserv/Baseball/2022/"/>
    </mc:Choice>
  </mc:AlternateContent>
  <xr:revisionPtr revIDLastSave="0" documentId="8_{C53B07B8-FAAE-4AD5-B1AC-59A4F3361007}" xr6:coauthVersionLast="47" xr6:coauthVersionMax="47" xr10:uidLastSave="{00000000-0000-0000-0000-000000000000}"/>
  <bookViews>
    <workbookView xWindow="-120" yWindow="-120" windowWidth="29040" windowHeight="1522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3" i="1" l="1"/>
  <c r="K80" i="1"/>
  <c r="L80" i="1"/>
  <c r="M80" i="1"/>
  <c r="N80" i="1"/>
  <c r="O80" i="1"/>
  <c r="P80" i="1"/>
  <c r="Q80" i="1"/>
  <c r="R80" i="1"/>
  <c r="S80" i="1"/>
  <c r="T80" i="1"/>
  <c r="U80" i="1"/>
  <c r="V80" i="1"/>
  <c r="W80" i="1"/>
  <c r="X80" i="1"/>
  <c r="Y80" i="1"/>
  <c r="Z80" i="1"/>
  <c r="AA80" i="1"/>
  <c r="K81" i="1"/>
  <c r="L81" i="1"/>
  <c r="M81" i="1"/>
  <c r="N81" i="1"/>
  <c r="O81" i="1"/>
  <c r="P81" i="1"/>
  <c r="Q81" i="1"/>
  <c r="R81" i="1"/>
  <c r="S81" i="1"/>
  <c r="T81" i="1"/>
  <c r="U81" i="1"/>
  <c r="V81" i="1"/>
  <c r="W81" i="1"/>
  <c r="X81" i="1"/>
  <c r="Y81" i="1"/>
  <c r="Z81" i="1"/>
  <c r="AA81" i="1"/>
  <c r="I6" i="1" l="1"/>
  <c r="G16" i="1" l="1"/>
  <c r="E11" i="1" l="1"/>
  <c r="AA20" i="1" l="1"/>
  <c r="AA21" i="1"/>
  <c r="AA22" i="1"/>
  <c r="AA23" i="1"/>
  <c r="AA24" i="1"/>
  <c r="AA25" i="1"/>
  <c r="AA26" i="1"/>
  <c r="AA27" i="1"/>
  <c r="AA28" i="1"/>
  <c r="AA29" i="1"/>
  <c r="AA30" i="1"/>
  <c r="AA31" i="1"/>
  <c r="AA32" i="1"/>
  <c r="AA33" i="1"/>
  <c r="AA34" i="1"/>
  <c r="AA35" i="1"/>
  <c r="AA36" i="1"/>
  <c r="AA37" i="1"/>
  <c r="AA38" i="1"/>
  <c r="AA39" i="1"/>
  <c r="AA40" i="1"/>
  <c r="AA41" i="1"/>
  <c r="AA42" i="1"/>
  <c r="AA43" i="1"/>
  <c r="AA44" i="1"/>
  <c r="AA45" i="1"/>
  <c r="AA46" i="1"/>
  <c r="AA47" i="1"/>
  <c r="AA48" i="1"/>
  <c r="AA49" i="1"/>
  <c r="AA50" i="1"/>
  <c r="AA51" i="1"/>
  <c r="AA52" i="1"/>
  <c r="AA53" i="1"/>
  <c r="AA54" i="1"/>
  <c r="AA55" i="1"/>
  <c r="AA56" i="1"/>
  <c r="AA57" i="1"/>
  <c r="AA58" i="1"/>
  <c r="AA59" i="1"/>
  <c r="AA60" i="1"/>
  <c r="AA61" i="1"/>
  <c r="AA62" i="1"/>
  <c r="AA63" i="1"/>
  <c r="AA64" i="1"/>
  <c r="AA65" i="1"/>
  <c r="AA66" i="1"/>
  <c r="AA67" i="1"/>
  <c r="AA68" i="1"/>
  <c r="AA69" i="1"/>
  <c r="AA70" i="1"/>
  <c r="AA71" i="1"/>
  <c r="AA72" i="1"/>
  <c r="AA73" i="1"/>
  <c r="AA74" i="1"/>
  <c r="AA75" i="1"/>
  <c r="AA76" i="1"/>
  <c r="AA77" i="1"/>
  <c r="AA78" i="1"/>
  <c r="AA79" i="1"/>
  <c r="AA19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Z33" i="1"/>
  <c r="Z34" i="1"/>
  <c r="Z35" i="1"/>
  <c r="Z36" i="1"/>
  <c r="Z37" i="1"/>
  <c r="Z38" i="1"/>
  <c r="Z39" i="1"/>
  <c r="Z40" i="1"/>
  <c r="Z41" i="1"/>
  <c r="Z42" i="1"/>
  <c r="Z43" i="1"/>
  <c r="Z44" i="1"/>
  <c r="Z45" i="1"/>
  <c r="Z46" i="1"/>
  <c r="Z47" i="1"/>
  <c r="Z48" i="1"/>
  <c r="Z49" i="1"/>
  <c r="Z50" i="1"/>
  <c r="Z51" i="1"/>
  <c r="Z52" i="1"/>
  <c r="Z53" i="1"/>
  <c r="Z54" i="1"/>
  <c r="Z55" i="1"/>
  <c r="Z56" i="1"/>
  <c r="Z57" i="1"/>
  <c r="Z58" i="1"/>
  <c r="Z59" i="1"/>
  <c r="Z60" i="1"/>
  <c r="Z61" i="1"/>
  <c r="Z62" i="1"/>
  <c r="Z63" i="1"/>
  <c r="Z64" i="1"/>
  <c r="Z65" i="1"/>
  <c r="Z66" i="1"/>
  <c r="Z67" i="1"/>
  <c r="Z68" i="1"/>
  <c r="Z69" i="1"/>
  <c r="Z70" i="1"/>
  <c r="Z71" i="1"/>
  <c r="Z72" i="1"/>
  <c r="Z73" i="1"/>
  <c r="Z74" i="1"/>
  <c r="Z75" i="1"/>
  <c r="Z76" i="1"/>
  <c r="Z77" i="1"/>
  <c r="Z78" i="1"/>
  <c r="Z79" i="1"/>
  <c r="Z18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35" i="1"/>
  <c r="Y36" i="1"/>
  <c r="Y37" i="1"/>
  <c r="Y38" i="1"/>
  <c r="Y39" i="1"/>
  <c r="Y40" i="1"/>
  <c r="Y41" i="1"/>
  <c r="Y42" i="1"/>
  <c r="Y43" i="1"/>
  <c r="Y44" i="1"/>
  <c r="Y45" i="1"/>
  <c r="Y46" i="1"/>
  <c r="Y47" i="1"/>
  <c r="Y48" i="1"/>
  <c r="Y49" i="1"/>
  <c r="Y50" i="1"/>
  <c r="Y51" i="1"/>
  <c r="Y52" i="1"/>
  <c r="Y53" i="1"/>
  <c r="Y54" i="1"/>
  <c r="Y55" i="1"/>
  <c r="Y56" i="1"/>
  <c r="Y57" i="1"/>
  <c r="Y58" i="1"/>
  <c r="Y59" i="1"/>
  <c r="Y60" i="1"/>
  <c r="Y61" i="1"/>
  <c r="Y62" i="1"/>
  <c r="Y63" i="1"/>
  <c r="Y64" i="1"/>
  <c r="Y65" i="1"/>
  <c r="Y66" i="1"/>
  <c r="Y67" i="1"/>
  <c r="Y68" i="1"/>
  <c r="Y69" i="1"/>
  <c r="Y70" i="1"/>
  <c r="Y71" i="1"/>
  <c r="Y72" i="1"/>
  <c r="Y73" i="1"/>
  <c r="Y74" i="1"/>
  <c r="Y75" i="1"/>
  <c r="Y76" i="1"/>
  <c r="Y77" i="1"/>
  <c r="Y78" i="1"/>
  <c r="Y79" i="1"/>
  <c r="Y17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X36" i="1"/>
  <c r="X37" i="1"/>
  <c r="X38" i="1"/>
  <c r="X39" i="1"/>
  <c r="X40" i="1"/>
  <c r="X41" i="1"/>
  <c r="X42" i="1"/>
  <c r="X43" i="1"/>
  <c r="X44" i="1"/>
  <c r="X45" i="1"/>
  <c r="X46" i="1"/>
  <c r="X47" i="1"/>
  <c r="X48" i="1"/>
  <c r="X49" i="1"/>
  <c r="X50" i="1"/>
  <c r="X51" i="1"/>
  <c r="X52" i="1"/>
  <c r="X53" i="1"/>
  <c r="X54" i="1"/>
  <c r="X55" i="1"/>
  <c r="X56" i="1"/>
  <c r="X57" i="1"/>
  <c r="X58" i="1"/>
  <c r="X59" i="1"/>
  <c r="X60" i="1"/>
  <c r="X61" i="1"/>
  <c r="X62" i="1"/>
  <c r="X63" i="1"/>
  <c r="X64" i="1"/>
  <c r="X65" i="1"/>
  <c r="X66" i="1"/>
  <c r="X67" i="1"/>
  <c r="X68" i="1"/>
  <c r="X69" i="1"/>
  <c r="X70" i="1"/>
  <c r="X71" i="1"/>
  <c r="X72" i="1"/>
  <c r="X73" i="1"/>
  <c r="X74" i="1"/>
  <c r="X75" i="1"/>
  <c r="X76" i="1"/>
  <c r="X77" i="1"/>
  <c r="X78" i="1"/>
  <c r="X79" i="1"/>
  <c r="X16" i="1"/>
  <c r="W19" i="1"/>
  <c r="W20" i="1"/>
  <c r="W21" i="1"/>
  <c r="W22" i="1"/>
  <c r="W23" i="1"/>
  <c r="W24" i="1"/>
  <c r="W25" i="1"/>
  <c r="W26" i="1"/>
  <c r="W27" i="1"/>
  <c r="W28" i="1"/>
  <c r="W29" i="1"/>
  <c r="W30" i="1"/>
  <c r="W31" i="1"/>
  <c r="W32" i="1"/>
  <c r="W33" i="1"/>
  <c r="W34" i="1"/>
  <c r="W35" i="1"/>
  <c r="W36" i="1"/>
  <c r="W37" i="1"/>
  <c r="W38" i="1"/>
  <c r="W39" i="1"/>
  <c r="W40" i="1"/>
  <c r="W41" i="1"/>
  <c r="W42" i="1"/>
  <c r="W43" i="1"/>
  <c r="W44" i="1"/>
  <c r="W45" i="1"/>
  <c r="W46" i="1"/>
  <c r="W47" i="1"/>
  <c r="W48" i="1"/>
  <c r="W49" i="1"/>
  <c r="W50" i="1"/>
  <c r="W51" i="1"/>
  <c r="W52" i="1"/>
  <c r="W53" i="1"/>
  <c r="W54" i="1"/>
  <c r="W55" i="1"/>
  <c r="W56" i="1"/>
  <c r="W57" i="1"/>
  <c r="W58" i="1"/>
  <c r="W59" i="1"/>
  <c r="W60" i="1"/>
  <c r="W61" i="1"/>
  <c r="W62" i="1"/>
  <c r="W63" i="1"/>
  <c r="W64" i="1"/>
  <c r="W65" i="1"/>
  <c r="W66" i="1"/>
  <c r="W67" i="1"/>
  <c r="W68" i="1"/>
  <c r="W69" i="1"/>
  <c r="W70" i="1"/>
  <c r="W71" i="1"/>
  <c r="W72" i="1"/>
  <c r="W73" i="1"/>
  <c r="W74" i="1"/>
  <c r="W75" i="1"/>
  <c r="W76" i="1"/>
  <c r="W77" i="1"/>
  <c r="W78" i="1"/>
  <c r="W79" i="1"/>
  <c r="W18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V35" i="1"/>
  <c r="V36" i="1"/>
  <c r="V37" i="1"/>
  <c r="V38" i="1"/>
  <c r="V39" i="1"/>
  <c r="V40" i="1"/>
  <c r="V41" i="1"/>
  <c r="V42" i="1"/>
  <c r="V43" i="1"/>
  <c r="V44" i="1"/>
  <c r="V45" i="1"/>
  <c r="V46" i="1"/>
  <c r="V47" i="1"/>
  <c r="V48" i="1"/>
  <c r="V49" i="1"/>
  <c r="V50" i="1"/>
  <c r="V51" i="1"/>
  <c r="V52" i="1"/>
  <c r="V53" i="1"/>
  <c r="V54" i="1"/>
  <c r="V55" i="1"/>
  <c r="V56" i="1"/>
  <c r="V57" i="1"/>
  <c r="V58" i="1"/>
  <c r="V59" i="1"/>
  <c r="V60" i="1"/>
  <c r="V61" i="1"/>
  <c r="V62" i="1"/>
  <c r="V63" i="1"/>
  <c r="V64" i="1"/>
  <c r="V65" i="1"/>
  <c r="V66" i="1"/>
  <c r="V67" i="1"/>
  <c r="V68" i="1"/>
  <c r="V69" i="1"/>
  <c r="V70" i="1"/>
  <c r="V71" i="1"/>
  <c r="V72" i="1"/>
  <c r="V73" i="1"/>
  <c r="V74" i="1"/>
  <c r="V75" i="1"/>
  <c r="V76" i="1"/>
  <c r="V77" i="1"/>
  <c r="V78" i="1"/>
  <c r="V79" i="1"/>
  <c r="V17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U41" i="1"/>
  <c r="U42" i="1"/>
  <c r="U43" i="1"/>
  <c r="U44" i="1"/>
  <c r="U45" i="1"/>
  <c r="U46" i="1"/>
  <c r="U47" i="1"/>
  <c r="U48" i="1"/>
  <c r="U49" i="1"/>
  <c r="U50" i="1"/>
  <c r="U51" i="1"/>
  <c r="U52" i="1"/>
  <c r="U53" i="1"/>
  <c r="U54" i="1"/>
  <c r="U55" i="1"/>
  <c r="U56" i="1"/>
  <c r="U57" i="1"/>
  <c r="U58" i="1"/>
  <c r="U59" i="1"/>
  <c r="U60" i="1"/>
  <c r="U61" i="1"/>
  <c r="U62" i="1"/>
  <c r="U63" i="1"/>
  <c r="U64" i="1"/>
  <c r="U65" i="1"/>
  <c r="U66" i="1"/>
  <c r="U67" i="1"/>
  <c r="U68" i="1"/>
  <c r="U69" i="1"/>
  <c r="U70" i="1"/>
  <c r="U71" i="1"/>
  <c r="U72" i="1"/>
  <c r="U73" i="1"/>
  <c r="U74" i="1"/>
  <c r="U75" i="1"/>
  <c r="U76" i="1"/>
  <c r="U77" i="1"/>
  <c r="U78" i="1"/>
  <c r="U79" i="1"/>
  <c r="U16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  <c r="T50" i="1"/>
  <c r="T51" i="1"/>
  <c r="T52" i="1"/>
  <c r="T53" i="1"/>
  <c r="T54" i="1"/>
  <c r="T55" i="1"/>
  <c r="T56" i="1"/>
  <c r="T57" i="1"/>
  <c r="T58" i="1"/>
  <c r="T59" i="1"/>
  <c r="T60" i="1"/>
  <c r="T61" i="1"/>
  <c r="T62" i="1"/>
  <c r="T63" i="1"/>
  <c r="T64" i="1"/>
  <c r="T65" i="1"/>
  <c r="T66" i="1"/>
  <c r="T67" i="1"/>
  <c r="T68" i="1"/>
  <c r="T69" i="1"/>
  <c r="T70" i="1"/>
  <c r="T71" i="1"/>
  <c r="T72" i="1"/>
  <c r="T73" i="1"/>
  <c r="T74" i="1"/>
  <c r="T75" i="1"/>
  <c r="T76" i="1"/>
  <c r="T77" i="1"/>
  <c r="T78" i="1"/>
  <c r="T79" i="1"/>
  <c r="T15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S43" i="1"/>
  <c r="S44" i="1"/>
  <c r="S45" i="1"/>
  <c r="S46" i="1"/>
  <c r="S47" i="1"/>
  <c r="S48" i="1"/>
  <c r="S49" i="1"/>
  <c r="S50" i="1"/>
  <c r="S51" i="1"/>
  <c r="S52" i="1"/>
  <c r="S53" i="1"/>
  <c r="S54" i="1"/>
  <c r="S55" i="1"/>
  <c r="S56" i="1"/>
  <c r="S57" i="1"/>
  <c r="S58" i="1"/>
  <c r="S59" i="1"/>
  <c r="S60" i="1"/>
  <c r="S61" i="1"/>
  <c r="S62" i="1"/>
  <c r="S63" i="1"/>
  <c r="S64" i="1"/>
  <c r="S65" i="1"/>
  <c r="S66" i="1"/>
  <c r="S67" i="1"/>
  <c r="S68" i="1"/>
  <c r="S69" i="1"/>
  <c r="S70" i="1"/>
  <c r="S71" i="1"/>
  <c r="S72" i="1"/>
  <c r="S73" i="1"/>
  <c r="S74" i="1"/>
  <c r="S75" i="1"/>
  <c r="S76" i="1"/>
  <c r="S77" i="1"/>
  <c r="S78" i="1"/>
  <c r="S79" i="1"/>
  <c r="S17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16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15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14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16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15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14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13" i="1"/>
  <c r="K79" i="1" l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I4" i="1" l="1"/>
  <c r="H23" i="1" s="1"/>
  <c r="C4" i="1"/>
  <c r="G79" i="1"/>
  <c r="G72" i="1"/>
  <c r="G65" i="1"/>
  <c r="G58" i="1"/>
  <c r="H58" i="1" s="1"/>
  <c r="G51" i="1"/>
  <c r="G44" i="1"/>
  <c r="G37" i="1"/>
  <c r="G30" i="1"/>
  <c r="AB81" i="1" l="1"/>
  <c r="AB80" i="1"/>
  <c r="H65" i="1"/>
  <c r="AB63" i="1"/>
  <c r="E63" i="1" s="1"/>
  <c r="AB62" i="1"/>
  <c r="AB65" i="1"/>
  <c r="E65" i="1" s="1"/>
  <c r="AB60" i="1"/>
  <c r="E60" i="1" s="1"/>
  <c r="AB61" i="1"/>
  <c r="E61" i="1" s="1"/>
  <c r="AB59" i="1"/>
  <c r="E59" i="1" s="1"/>
  <c r="AB64" i="1"/>
  <c r="E64" i="1" s="1"/>
  <c r="H51" i="1"/>
  <c r="AB46" i="1"/>
  <c r="E46" i="1" s="1"/>
  <c r="AB51" i="1"/>
  <c r="E51" i="1" s="1"/>
  <c r="AB45" i="1"/>
  <c r="E45" i="1" s="1"/>
  <c r="AB49" i="1"/>
  <c r="E49" i="1" s="1"/>
  <c r="AB50" i="1"/>
  <c r="E50" i="1" s="1"/>
  <c r="AB48" i="1"/>
  <c r="E48" i="1" s="1"/>
  <c r="AB47" i="1"/>
  <c r="E47" i="1" s="1"/>
  <c r="H79" i="1"/>
  <c r="AB74" i="1"/>
  <c r="E74" i="1" s="1"/>
  <c r="AB77" i="1"/>
  <c r="E77" i="1" s="1"/>
  <c r="AB73" i="1"/>
  <c r="E73" i="1" s="1"/>
  <c r="AB75" i="1"/>
  <c r="E75" i="1" s="1"/>
  <c r="AB78" i="1"/>
  <c r="E78" i="1" s="1"/>
  <c r="AB76" i="1"/>
  <c r="E76" i="1" s="1"/>
  <c r="AB79" i="1"/>
  <c r="E79" i="1" s="1"/>
  <c r="H44" i="1"/>
  <c r="AB43" i="1"/>
  <c r="E43" i="1" s="1"/>
  <c r="AB40" i="1"/>
  <c r="AB44" i="1"/>
  <c r="E44" i="1" s="1"/>
  <c r="AB41" i="1"/>
  <c r="E41" i="1" s="1"/>
  <c r="AB38" i="1"/>
  <c r="E38" i="1" s="1"/>
  <c r="AB42" i="1"/>
  <c r="E42" i="1" s="1"/>
  <c r="AB39" i="1"/>
  <c r="E39" i="1" s="1"/>
  <c r="AB52" i="1"/>
  <c r="E52" i="1" s="1"/>
  <c r="AB57" i="1"/>
  <c r="E57" i="1" s="1"/>
  <c r="AB58" i="1"/>
  <c r="E58" i="1" s="1"/>
  <c r="AB54" i="1"/>
  <c r="E54" i="1" s="1"/>
  <c r="AB53" i="1"/>
  <c r="E53" i="1" s="1"/>
  <c r="AB56" i="1"/>
  <c r="E56" i="1" s="1"/>
  <c r="AB55" i="1"/>
  <c r="E55" i="1" s="1"/>
  <c r="H72" i="1"/>
  <c r="AB71" i="1"/>
  <c r="E71" i="1" s="1"/>
  <c r="AB69" i="1"/>
  <c r="E69" i="1" s="1"/>
  <c r="AB68" i="1"/>
  <c r="E68" i="1" s="1"/>
  <c r="AB67" i="1"/>
  <c r="E67" i="1" s="1"/>
  <c r="AB72" i="1"/>
  <c r="E72" i="1" s="1"/>
  <c r="AB70" i="1"/>
  <c r="E70" i="1" s="1"/>
  <c r="AB66" i="1"/>
  <c r="E66" i="1" s="1"/>
  <c r="H37" i="1"/>
  <c r="AB31" i="1"/>
  <c r="E31" i="1" s="1"/>
  <c r="AB34" i="1"/>
  <c r="AB32" i="1"/>
  <c r="E32" i="1" s="1"/>
  <c r="AB33" i="1"/>
  <c r="E33" i="1" s="1"/>
  <c r="AB36" i="1"/>
  <c r="E36" i="1" s="1"/>
  <c r="AB37" i="1"/>
  <c r="E37" i="1" s="1"/>
  <c r="AB35" i="1"/>
  <c r="E35" i="1" s="1"/>
  <c r="H30" i="1"/>
  <c r="H16" i="1"/>
  <c r="AB29" i="1"/>
  <c r="E29" i="1" s="1"/>
  <c r="AB28" i="1"/>
  <c r="E28" i="1" s="1"/>
  <c r="AB30" i="1"/>
  <c r="E30" i="1" s="1"/>
  <c r="E40" i="1"/>
  <c r="AB24" i="1"/>
  <c r="E24" i="1" s="1"/>
  <c r="E62" i="1"/>
  <c r="AB25" i="1"/>
  <c r="E25" i="1" s="1"/>
  <c r="AB26" i="1"/>
  <c r="E26" i="1" s="1"/>
  <c r="AB27" i="1"/>
  <c r="E27" i="1" s="1"/>
  <c r="E34" i="1"/>
  <c r="AB16" i="1"/>
  <c r="E16" i="1" s="1"/>
  <c r="AB14" i="1"/>
  <c r="E14" i="1" s="1"/>
  <c r="AB13" i="1"/>
  <c r="E13" i="1" s="1"/>
  <c r="AB15" i="1"/>
  <c r="E15" i="1" s="1"/>
  <c r="AB12" i="1"/>
  <c r="E12" i="1" s="1"/>
  <c r="AB22" i="1"/>
  <c r="E22" i="1" s="1"/>
  <c r="AB23" i="1"/>
  <c r="E23" i="1" s="1"/>
  <c r="AB17" i="1"/>
  <c r="E17" i="1" s="1"/>
  <c r="AB18" i="1"/>
  <c r="E18" i="1" s="1"/>
  <c r="AB19" i="1"/>
  <c r="E19" i="1" s="1"/>
  <c r="AB20" i="1"/>
  <c r="E20" i="1" s="1"/>
  <c r="AB21" i="1"/>
  <c r="E21" i="1" s="1"/>
</calcChain>
</file>

<file path=xl/sharedStrings.xml><?xml version="1.0" encoding="utf-8"?>
<sst xmlns="http://schemas.openxmlformats.org/spreadsheetml/2006/main" count="117" uniqueCount="30">
  <si>
    <t>Week</t>
  </si>
  <si>
    <t>Day</t>
  </si>
  <si>
    <t>Sunday</t>
  </si>
  <si>
    <t>Monday</t>
  </si>
  <si>
    <t>Tuesday</t>
  </si>
  <si>
    <t>Wednesday</t>
  </si>
  <si>
    <t>Thursday</t>
  </si>
  <si>
    <t>Friday</t>
  </si>
  <si>
    <t>Saturday</t>
  </si>
  <si>
    <t>Name</t>
  </si>
  <si>
    <t>Grade</t>
  </si>
  <si>
    <t>Week Total</t>
  </si>
  <si>
    <t>Pitches</t>
  </si>
  <si>
    <t>Eligible</t>
  </si>
  <si>
    <t>2 Day Eligible</t>
  </si>
  <si>
    <t>3 Day Eligible</t>
  </si>
  <si>
    <t>4 Day Eligible</t>
  </si>
  <si>
    <t>5 Day Eligible</t>
  </si>
  <si>
    <t>1 Day Eligible</t>
  </si>
  <si>
    <t>2 Day Combine</t>
  </si>
  <si>
    <t>26-40</t>
  </si>
  <si>
    <t>41-65</t>
  </si>
  <si>
    <t>66-90</t>
  </si>
  <si>
    <t>91-110</t>
  </si>
  <si>
    <t>Weekly</t>
  </si>
  <si>
    <t>Max</t>
  </si>
  <si>
    <t>Remaining</t>
  </si>
  <si>
    <t>Weekly Maximum (1st 3 weeks)</t>
  </si>
  <si>
    <t>Weekly Maximum (4th week on)</t>
  </si>
  <si>
    <t>Daily Maximum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</si>
</sst>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16" fontId="0" fillId="0" borderId="0" xfId="0" applyNumberFormat="1"/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16" fontId="0" fillId="0" borderId="0" xfId="0" quotePrefix="1" applyNumberForma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23"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B81"/>
  <sheetViews>
    <sheetView tabSelected="1" workbookViewId="0">
      <selection activeCell="F12" sqref="F12"/>
    </sheetView>
  </sheetViews>
  <sheetFormatPr defaultRowHeight="15" x14ac:dyDescent="0.25"/>
  <cols>
    <col min="1" max="1" width="9.140625" style="2"/>
    <col min="2" max="2" width="11.42578125" bestFit="1" customWidth="1"/>
    <col min="4" max="6" width="9.140625" style="2"/>
    <col min="7" max="7" width="11" style="2" bestFit="1" customWidth="1"/>
    <col min="8" max="8" width="10.28515625" customWidth="1"/>
    <col min="10" max="10" width="0" style="2" hidden="1" customWidth="1"/>
    <col min="11" max="12" width="12.7109375" style="2" hidden="1" customWidth="1"/>
    <col min="13" max="15" width="14.28515625" style="2" hidden="1" customWidth="1"/>
    <col min="16" max="27" width="12.7109375" style="2" hidden="1" customWidth="1"/>
    <col min="28" max="28" width="9.140625" hidden="1" customWidth="1"/>
  </cols>
  <sheetData>
    <row r="2" spans="1:28" x14ac:dyDescent="0.25">
      <c r="A2" s="2" t="s">
        <v>9</v>
      </c>
      <c r="B2" s="3"/>
      <c r="C2" s="3"/>
      <c r="D2" s="4"/>
      <c r="H2" t="s">
        <v>10</v>
      </c>
      <c r="I2" s="4"/>
    </row>
    <row r="4" spans="1:28" x14ac:dyDescent="0.25">
      <c r="A4" s="6" t="s">
        <v>29</v>
      </c>
      <c r="B4" s="6"/>
      <c r="C4" s="4">
        <f>IF(I2&lt;10, 90, 110)</f>
        <v>90</v>
      </c>
      <c r="F4" s="6" t="s">
        <v>27</v>
      </c>
      <c r="G4" s="6"/>
      <c r="H4" s="6"/>
      <c r="I4" s="4">
        <f>IF(I2&lt;10, 150, 180)</f>
        <v>150</v>
      </c>
    </row>
    <row r="5" spans="1:28" x14ac:dyDescent="0.25">
      <c r="B5" s="2"/>
      <c r="C5" s="2"/>
      <c r="H5" s="2"/>
      <c r="I5" s="2"/>
    </row>
    <row r="6" spans="1:28" x14ac:dyDescent="0.25">
      <c r="B6" s="2"/>
      <c r="C6" s="2"/>
      <c r="F6" s="6" t="s">
        <v>28</v>
      </c>
      <c r="G6" s="6"/>
      <c r="H6" s="6"/>
      <c r="I6" s="4">
        <f>IF(I2&lt;10, 150, 220)</f>
        <v>150</v>
      </c>
    </row>
    <row r="8" spans="1:28" x14ac:dyDescent="0.25">
      <c r="H8" s="2" t="s">
        <v>12</v>
      </c>
      <c r="L8" s="5" t="s">
        <v>20</v>
      </c>
      <c r="M8" s="2" t="s">
        <v>21</v>
      </c>
      <c r="N8" s="2" t="s">
        <v>22</v>
      </c>
      <c r="O8" s="2" t="s">
        <v>23</v>
      </c>
      <c r="P8" s="2" t="s">
        <v>20</v>
      </c>
      <c r="Q8" s="2" t="s">
        <v>21</v>
      </c>
      <c r="R8" s="2" t="s">
        <v>22</v>
      </c>
      <c r="S8" s="2" t="s">
        <v>23</v>
      </c>
      <c r="T8" s="2" t="s">
        <v>20</v>
      </c>
      <c r="U8" s="2" t="s">
        <v>21</v>
      </c>
      <c r="V8" s="2" t="s">
        <v>22</v>
      </c>
      <c r="W8" s="2" t="s">
        <v>23</v>
      </c>
      <c r="X8" s="2" t="s">
        <v>20</v>
      </c>
      <c r="Y8" s="2" t="s">
        <v>21</v>
      </c>
      <c r="Z8" s="2" t="s">
        <v>22</v>
      </c>
      <c r="AA8" s="2" t="s">
        <v>23</v>
      </c>
      <c r="AB8" s="2" t="s">
        <v>24</v>
      </c>
    </row>
    <row r="9" spans="1:28" x14ac:dyDescent="0.25">
      <c r="A9" s="2" t="s">
        <v>0</v>
      </c>
      <c r="B9" t="s">
        <v>1</v>
      </c>
      <c r="C9" s="1"/>
      <c r="D9" s="2" t="s">
        <v>12</v>
      </c>
      <c r="E9" s="2" t="s">
        <v>13</v>
      </c>
      <c r="G9" s="2" t="s">
        <v>11</v>
      </c>
      <c r="H9" s="2" t="s">
        <v>26</v>
      </c>
      <c r="K9" s="2" t="s">
        <v>18</v>
      </c>
      <c r="L9" s="2" t="s">
        <v>14</v>
      </c>
      <c r="M9" s="2" t="s">
        <v>19</v>
      </c>
      <c r="N9" s="2" t="s">
        <v>19</v>
      </c>
      <c r="O9" s="2" t="s">
        <v>19</v>
      </c>
      <c r="P9" s="2" t="s">
        <v>15</v>
      </c>
      <c r="Q9" s="2" t="s">
        <v>15</v>
      </c>
      <c r="R9" s="2" t="s">
        <v>15</v>
      </c>
      <c r="S9" s="2" t="s">
        <v>15</v>
      </c>
      <c r="T9" s="2" t="s">
        <v>16</v>
      </c>
      <c r="U9" s="2" t="s">
        <v>16</v>
      </c>
      <c r="V9" s="2" t="s">
        <v>16</v>
      </c>
      <c r="W9" s="2" t="s">
        <v>16</v>
      </c>
      <c r="X9" s="2" t="s">
        <v>17</v>
      </c>
      <c r="Y9" s="2" t="s">
        <v>17</v>
      </c>
      <c r="Z9" s="2" t="s">
        <v>17</v>
      </c>
      <c r="AA9" s="2" t="s">
        <v>17</v>
      </c>
      <c r="AB9" s="2" t="s">
        <v>25</v>
      </c>
    </row>
    <row r="10" spans="1:28" x14ac:dyDescent="0.25">
      <c r="A10" s="2">
        <v>1</v>
      </c>
      <c r="B10" t="s">
        <v>2</v>
      </c>
      <c r="C10" s="1">
        <v>44696</v>
      </c>
      <c r="H10" s="2"/>
    </row>
    <row r="11" spans="1:28" x14ac:dyDescent="0.25">
      <c r="B11" t="s">
        <v>3</v>
      </c>
      <c r="C11" s="1">
        <v>44697</v>
      </c>
      <c r="E11" s="2" t="str">
        <f>IF(OR(K11="No",L11="No", M11="No", N11="No", O11="No", P11="No", Q11="No", R11="No", S11="No", U11="No", V11="No", W11="No", T11="No",X11="No", Y11="No", Z11="No", AA11="No", AB11="No"),"No","Yes")</f>
        <v>Yes</v>
      </c>
      <c r="H11" s="2"/>
    </row>
    <row r="12" spans="1:28" x14ac:dyDescent="0.25">
      <c r="B12" t="s">
        <v>4</v>
      </c>
      <c r="C12" s="1">
        <v>44698</v>
      </c>
      <c r="E12" s="2" t="str">
        <f t="shared" ref="E12:E75" si="0">IF(OR(K12="No",L12="No", M12="No", N12="No", O12="No", P12="No", Q12="No", R12="No", S12="No", U12="No", V12="No", W12="No", T12="No",X12="No", Y12="No", Z12="No", AA12="No", AB12="No"),"No","Yes")</f>
        <v>Yes</v>
      </c>
      <c r="H12" s="2"/>
      <c r="K12" s="2" t="str">
        <f>IF(OR(D11&gt;25),"No", "Yes")</f>
        <v>Yes</v>
      </c>
      <c r="AB12" t="str">
        <f>IF(OR($G$16&gt;$I$4,$G$16=$I$4),"No","Yes")</f>
        <v>Yes</v>
      </c>
    </row>
    <row r="13" spans="1:28" x14ac:dyDescent="0.25">
      <c r="B13" t="s">
        <v>5</v>
      </c>
      <c r="C13" s="1">
        <v>44699</v>
      </c>
      <c r="E13" s="2" t="str">
        <f t="shared" si="0"/>
        <v>Yes</v>
      </c>
      <c r="H13" s="2"/>
      <c r="K13" s="2" t="str">
        <f>IF(OR(D11&gt;40,D12&gt;25),"No", "Yes")</f>
        <v>Yes</v>
      </c>
      <c r="L13" s="2" t="str">
        <f>IF(AND(D12&gt;0, D11&gt;0, D11&lt;26, (SUM(D11:D12)&gt;25)), "No", "Yes")</f>
        <v>Yes</v>
      </c>
      <c r="AB13" t="str">
        <f>IF(OR($G$16&gt;$I$4,$G$16=$I$4),"No","Yes")</f>
        <v>Yes</v>
      </c>
    </row>
    <row r="14" spans="1:28" x14ac:dyDescent="0.25">
      <c r="B14" t="s">
        <v>6</v>
      </c>
      <c r="C14" s="1">
        <v>44700</v>
      </c>
      <c r="E14" s="2" t="str">
        <f t="shared" si="0"/>
        <v>Yes</v>
      </c>
      <c r="H14" s="2"/>
      <c r="K14" s="2" t="str">
        <f>IF(OR(D11&gt;65, D12&gt;40,D13&gt;25),"No", "Yes")</f>
        <v>Yes</v>
      </c>
      <c r="L14" s="2" t="str">
        <f t="shared" ref="L14:L77" si="1">IF(AND(D13&gt;0, D12&gt;0, D12&lt;26, (SUM(D12:D13)&gt;25)), "No", "Yes")</f>
        <v>Yes</v>
      </c>
      <c r="M14" s="2" t="str">
        <f>IF(AND(D12&gt;0, D11&gt;0, D11&lt;26, (SUM(D11:D12)&gt;40)), "No", "Yes")</f>
        <v>Yes</v>
      </c>
      <c r="P14" s="2" t="str">
        <f>IF(AND(D13&gt;0, D12&gt;0, D11&gt;0, D12&lt;26, D11&lt;26, (SUM(D11:D12)&lt;26), (SUM(D11:D13)&gt;25)), "No", "Yes")</f>
        <v>Yes</v>
      </c>
      <c r="AB14" t="str">
        <f>IF(OR($G$16&gt;$I$4,$G$16=$I$4),"No","Yes")</f>
        <v>Yes</v>
      </c>
    </row>
    <row r="15" spans="1:28" x14ac:dyDescent="0.25">
      <c r="B15" t="s">
        <v>7</v>
      </c>
      <c r="C15" s="1">
        <v>44701</v>
      </c>
      <c r="E15" s="2" t="str">
        <f t="shared" si="0"/>
        <v>Yes</v>
      </c>
      <c r="H15" s="2"/>
      <c r="K15" s="2" t="str">
        <f>IF(OR(D11&gt;90, D12&gt;65, D13&gt;40,D14&gt;25),"No", "Yes")</f>
        <v>Yes</v>
      </c>
      <c r="L15" s="2" t="str">
        <f t="shared" si="1"/>
        <v>Yes</v>
      </c>
      <c r="M15" s="2" t="str">
        <f t="shared" ref="M15:M78" si="2">IF(AND(D13&gt;0, D12&gt;0, D12&lt;26, (SUM(D12:D13)&gt;40)), "No", "Yes")</f>
        <v>Yes</v>
      </c>
      <c r="N15" s="2" t="str">
        <f>IF(AND(D12&gt;0,D11&gt;0, D11&lt;26, (SUM(D11:D12)&gt;65)), "No", "Yes")</f>
        <v>Yes</v>
      </c>
      <c r="P15" s="2" t="str">
        <f t="shared" ref="P15:P78" si="3">IF(AND(D14&gt;0, D13&gt;0, D12&gt;0, D13&lt;26, D12&lt;26, (SUM(D12:D13)&lt;26), (SUM(D12:D14)&gt;25)), "No", "Yes")</f>
        <v>Yes</v>
      </c>
      <c r="Q15" s="2" t="str">
        <f>IF(AND(D13&gt;0, D12&gt;0, D11&gt;0, D12&lt;26, D11&lt;26, (SUM(D11:D12)&lt;26), (SUM(D11:D13)&gt;40)), "No", "Yes")</f>
        <v>Yes</v>
      </c>
      <c r="T15" s="2" t="str">
        <f>IF(AND(D14&gt;0, D13&gt;0, D12&gt;0, D11&gt;0, D13&lt;26, D14&lt;26, D12&lt;26, D11&lt;26, SUM(D13:D14)&lt;26, (SUM(D12:D14)&lt;26), (SUM(D11:D14)&gt;25)), "No", "Yes")</f>
        <v>Yes</v>
      </c>
      <c r="AB15" t="str">
        <f>IF(OR($G$16&gt;$I$4,$G$16=$I$4),"No","Yes")</f>
        <v>Yes</v>
      </c>
    </row>
    <row r="16" spans="1:28" x14ac:dyDescent="0.25">
      <c r="B16" t="s">
        <v>8</v>
      </c>
      <c r="C16" s="1">
        <v>44702</v>
      </c>
      <c r="E16" s="2" t="str">
        <f t="shared" si="0"/>
        <v>Yes</v>
      </c>
      <c r="G16" s="2">
        <f>SUM(D10:D16)</f>
        <v>0</v>
      </c>
      <c r="H16" s="2">
        <f>$I$4-G16</f>
        <v>150</v>
      </c>
      <c r="K16" s="2" t="str">
        <f t="shared" ref="K16:K79" si="4">IF(OR(D12&gt;90, D13&gt;65, D14&gt;40,D15&gt;25),"No", "Yes")</f>
        <v>Yes</v>
      </c>
      <c r="L16" s="2" t="str">
        <f t="shared" si="1"/>
        <v>Yes</v>
      </c>
      <c r="M16" s="2" t="str">
        <f t="shared" si="2"/>
        <v>Yes</v>
      </c>
      <c r="N16" s="2" t="str">
        <f t="shared" ref="N16:N79" si="5">IF(AND(D13&gt;0,D12&gt;0, D12&lt;26, (SUM(D12:D13)&gt;65)), "No", "Yes")</f>
        <v>Yes</v>
      </c>
      <c r="O16" s="2" t="str">
        <f>IF(AND(D12&gt;0,D11&gt;0, D11&lt;26, (SUM(D11:D12)&gt;90)), "No", "Yes")</f>
        <v>Yes</v>
      </c>
      <c r="P16" s="2" t="str">
        <f t="shared" si="3"/>
        <v>Yes</v>
      </c>
      <c r="Q16" s="2" t="str">
        <f t="shared" ref="Q16:Q79" si="6">IF(AND(D14&gt;0, D13&gt;0, D12&gt;0, D13&lt;26, D12&lt;26, (SUM(D12:D13)&lt;26), (SUM(D12:D14)&gt;40)), "No", "Yes")</f>
        <v>Yes</v>
      </c>
      <c r="R16" s="2" t="str">
        <f>IF(AND(D13&gt;0, D12&gt;0, D11&gt;0, D12&lt;26, D11&lt;26, (SUM(D11:D12)&lt;26), (SUM(D11:D13)&gt;65)), "No", "Yes")</f>
        <v>Yes</v>
      </c>
      <c r="T16" s="2" t="str">
        <f t="shared" ref="T16:T79" si="7">IF(AND(D15&gt;0, D14&gt;0, D13&gt;0, D12&gt;0, D14&lt;26, D15&lt;26, D13&lt;26, D12&lt;26, SUM(D14:D15)&lt;26, (SUM(D13:D15)&lt;26), (SUM(D12:D15)&gt;25)), "No", "Yes")</f>
        <v>Yes</v>
      </c>
      <c r="U16" s="2" t="str">
        <f>IF(AND(D14&gt;0, D13&gt;0, D12&gt;0, D11&gt;0, D13&lt;26, D12&lt;26, D11&lt;26, SUM(D13:D14)&lt;26, (SUM(D12:D14)&lt;26), (SUM(D11:D14)&gt;40)), "No", "Yes")</f>
        <v>Yes</v>
      </c>
      <c r="X16" s="2" t="str">
        <f>IF(AND(D15&gt;0, D14&gt;0, D13&gt;0, D12&gt;0, D11&gt;0, D14&lt;26, D13&lt;26, D12&lt;26, D11&lt;26, SUM(D14:D15)&lt;26, (SUM(D13:D15)&lt;26), (SUM(D12:D15)&lt;26), SUM(D11:D15)&gt;25), "No", "Yes")</f>
        <v>Yes</v>
      </c>
      <c r="AB16" t="str">
        <f>IF(OR($G$16&gt;$I$4,$G$16=$I$4),"No","Yes")</f>
        <v>Yes</v>
      </c>
    </row>
    <row r="17" spans="1:28" x14ac:dyDescent="0.25">
      <c r="A17" s="2">
        <v>2</v>
      </c>
      <c r="B17" t="s">
        <v>2</v>
      </c>
      <c r="C17" s="1">
        <v>44703</v>
      </c>
      <c r="E17" s="2" t="str">
        <f t="shared" si="0"/>
        <v>Yes</v>
      </c>
      <c r="H17" s="2"/>
      <c r="K17" s="2" t="str">
        <f t="shared" si="4"/>
        <v>Yes</v>
      </c>
      <c r="L17" s="2" t="str">
        <f t="shared" si="1"/>
        <v>Yes</v>
      </c>
      <c r="M17" s="2" t="str">
        <f t="shared" si="2"/>
        <v>Yes</v>
      </c>
      <c r="N17" s="2" t="str">
        <f t="shared" si="5"/>
        <v>Yes</v>
      </c>
      <c r="O17" s="2" t="str">
        <f t="shared" ref="O17:O79" si="8">IF(AND(D13&gt;0,D12&gt;0, D12&lt;26, (SUM(D12:D13)&gt;90)), "No", "Yes")</f>
        <v>Yes</v>
      </c>
      <c r="P17" s="2" t="str">
        <f t="shared" si="3"/>
        <v>Yes</v>
      </c>
      <c r="Q17" s="2" t="str">
        <f t="shared" si="6"/>
        <v>Yes</v>
      </c>
      <c r="R17" s="2" t="str">
        <f t="shared" ref="R17:R79" si="9">IF(AND(D14&gt;0, D13&gt;0, D12&gt;0, D13&lt;26, D12&lt;26, (SUM(D12:D13)&lt;26), (SUM(D12:D14)&gt;65)), "No", "Yes")</f>
        <v>Yes</v>
      </c>
      <c r="S17" s="2" t="str">
        <f>IF(AND(D13&gt;0, D12&gt;0, D11&gt;0, D12&lt;26, D11&lt;26, (SUM(D11:D12)&lt;26), (SUM(D11:D13)&gt;90)), "No", "Yes")</f>
        <v>Yes</v>
      </c>
      <c r="T17" s="2" t="str">
        <f t="shared" si="7"/>
        <v>Yes</v>
      </c>
      <c r="U17" s="2" t="str">
        <f t="shared" ref="U17:U79" si="10">IF(AND(D15&gt;0, D14&gt;0, D13&gt;0, D12&gt;0, D14&lt;26, D13&lt;26, D12&lt;26, SUM(D14:D15)&lt;26, (SUM(D13:D15)&lt;26), (SUM(D12:D15)&gt;40)), "No", "Yes")</f>
        <v>Yes</v>
      </c>
      <c r="V17" s="2" t="str">
        <f>IF(AND(D14&gt;0, D13&gt;0, D12&gt;0, D11&gt;0, D13&lt;26, D12&lt;26, D11&lt;26, SUM(D13:D14)&lt;26, (SUM(D12:D14)&lt;26), (SUM(D11:D14)&gt;65)), "No", "Yes")</f>
        <v>Yes</v>
      </c>
      <c r="X17" s="2" t="str">
        <f t="shared" ref="X17:X79" si="11">IF(AND(D16&gt;0, D15&gt;0, D14&gt;0, D13&gt;0, D12&gt;0, D15&lt;26, D14&lt;26, D13&lt;26, D12&lt;26, SUM(D15:D16)&lt;26, (SUM(D14:D16)&lt;26), (SUM(D13:D16)&lt;26), SUM(D12:D16)&gt;25), "No", "Yes")</f>
        <v>Yes</v>
      </c>
      <c r="Y17" s="2" t="str">
        <f>IF(AND(D15&gt;0, D14&gt;0, D13&gt;0, D12&gt;0, D11&gt;0, D14&lt;26, D13&lt;26, D12&lt;26, D11&lt;26, SUM(D14:D15)&lt;26, (SUM(D13:D15)&lt;26), (SUM(D12:D15)&lt;26), SUM(D11:D15)&gt;40), "No", "Yes")</f>
        <v>Yes</v>
      </c>
      <c r="AB17" t="str">
        <f t="shared" ref="AB17:AB23" si="12">IF(OR($G$23&gt;$I$4,$G$23=$I$4),"No","Yes")</f>
        <v>Yes</v>
      </c>
    </row>
    <row r="18" spans="1:28" x14ac:dyDescent="0.25">
      <c r="B18" t="s">
        <v>3</v>
      </c>
      <c r="C18" s="1">
        <v>44704</v>
      </c>
      <c r="E18" s="2" t="str">
        <f t="shared" si="0"/>
        <v>Yes</v>
      </c>
      <c r="H18" s="2"/>
      <c r="K18" s="2" t="str">
        <f t="shared" si="4"/>
        <v>Yes</v>
      </c>
      <c r="L18" s="2" t="str">
        <f t="shared" si="1"/>
        <v>Yes</v>
      </c>
      <c r="M18" s="2" t="str">
        <f t="shared" si="2"/>
        <v>Yes</v>
      </c>
      <c r="N18" s="2" t="str">
        <f t="shared" si="5"/>
        <v>Yes</v>
      </c>
      <c r="O18" s="2" t="str">
        <f t="shared" si="8"/>
        <v>Yes</v>
      </c>
      <c r="P18" s="2" t="str">
        <f t="shared" si="3"/>
        <v>Yes</v>
      </c>
      <c r="Q18" s="2" t="str">
        <f t="shared" si="6"/>
        <v>Yes</v>
      </c>
      <c r="R18" s="2" t="str">
        <f t="shared" si="9"/>
        <v>Yes</v>
      </c>
      <c r="S18" s="2" t="str">
        <f t="shared" ref="S18:S79" si="13">IF(AND(D14&gt;0, D13&gt;0, D12&gt;0, D13&lt;26, D12&lt;26, (SUM(D12:D13)&lt;26), (SUM(D12:D14)&gt;90)), "No", "Yes")</f>
        <v>Yes</v>
      </c>
      <c r="T18" s="2" t="str">
        <f t="shared" si="7"/>
        <v>Yes</v>
      </c>
      <c r="U18" s="2" t="str">
        <f t="shared" si="10"/>
        <v>Yes</v>
      </c>
      <c r="V18" s="2" t="str">
        <f t="shared" ref="V18:V79" si="14">IF(AND(D15&gt;0, D14&gt;0, D13&gt;0, D12&gt;0, D14&lt;26, D13&lt;26, D12&lt;26, SUM(D14:D15)&lt;26, (SUM(D13:D15)&lt;26), (SUM(D12:D15)&gt;65)), "No", "Yes")</f>
        <v>Yes</v>
      </c>
      <c r="W18" s="2" t="str">
        <f>IF(AND(D14&gt;0, D13&gt;0, D12&gt;0, D11&gt;0, D13&lt;26, D12&lt;26, D11&lt;26, SUM(D13:D14)&lt;26, (SUM(D12:D14)&lt;26), (SUM(D11:D14)&gt;90)), "No", "Yes")</f>
        <v>Yes</v>
      </c>
      <c r="X18" s="2" t="str">
        <f t="shared" si="11"/>
        <v>Yes</v>
      </c>
      <c r="Y18" s="2" t="str">
        <f t="shared" ref="Y18:Y79" si="15">IF(AND(D16&gt;0, D15&gt;0, D14&gt;0, D13&gt;0, D12&gt;0, D15&lt;26, D14&lt;26, D13&lt;26, D12&lt;26, SUM(D15:D16)&lt;26, (SUM(D14:D16)&lt;26), (SUM(D13:D16)&lt;26), SUM(D12:D16)&gt;40), "No", "Yes")</f>
        <v>Yes</v>
      </c>
      <c r="Z18" s="2" t="str">
        <f>IF(AND(D15&gt;0, D14&gt;0, D13&gt;0, D12&gt;0, D11&gt;0, D14&lt;26, D13&lt;26, D12&lt;26, D11&lt;26, SUM(D14:D15)&lt;26, (SUM(D13:D15)&lt;26), (SUM(D12:D15)&lt;26), SUM(D11:D15)&gt;65), "No", "Yes")</f>
        <v>Yes</v>
      </c>
      <c r="AB18" t="str">
        <f t="shared" si="12"/>
        <v>Yes</v>
      </c>
    </row>
    <row r="19" spans="1:28" x14ac:dyDescent="0.25">
      <c r="B19" t="s">
        <v>4</v>
      </c>
      <c r="C19" s="1">
        <v>44705</v>
      </c>
      <c r="E19" s="2" t="str">
        <f t="shared" si="0"/>
        <v>Yes</v>
      </c>
      <c r="H19" s="2"/>
      <c r="K19" s="2" t="str">
        <f t="shared" si="4"/>
        <v>Yes</v>
      </c>
      <c r="L19" s="2" t="str">
        <f t="shared" si="1"/>
        <v>Yes</v>
      </c>
      <c r="M19" s="2" t="str">
        <f t="shared" si="2"/>
        <v>Yes</v>
      </c>
      <c r="N19" s="2" t="str">
        <f t="shared" si="5"/>
        <v>Yes</v>
      </c>
      <c r="O19" s="2" t="str">
        <f t="shared" si="8"/>
        <v>Yes</v>
      </c>
      <c r="P19" s="2" t="str">
        <f t="shared" si="3"/>
        <v>Yes</v>
      </c>
      <c r="Q19" s="2" t="str">
        <f t="shared" si="6"/>
        <v>Yes</v>
      </c>
      <c r="R19" s="2" t="str">
        <f t="shared" si="9"/>
        <v>Yes</v>
      </c>
      <c r="S19" s="2" t="str">
        <f t="shared" si="13"/>
        <v>Yes</v>
      </c>
      <c r="T19" s="2" t="str">
        <f t="shared" si="7"/>
        <v>Yes</v>
      </c>
      <c r="U19" s="2" t="str">
        <f t="shared" si="10"/>
        <v>Yes</v>
      </c>
      <c r="V19" s="2" t="str">
        <f t="shared" si="14"/>
        <v>Yes</v>
      </c>
      <c r="W19" s="2" t="str">
        <f t="shared" ref="W19:W79" si="16">IF(AND(D15&gt;0, D14&gt;0, D13&gt;0, D12&gt;0, D14&lt;26, D13&lt;26, D12&lt;26, SUM(D14:D15)&lt;26, (SUM(D13:D15)&lt;26), (SUM(D12:D15)&gt;90)), "No", "Yes")</f>
        <v>Yes</v>
      </c>
      <c r="X19" s="2" t="str">
        <f t="shared" si="11"/>
        <v>Yes</v>
      </c>
      <c r="Y19" s="2" t="str">
        <f t="shared" si="15"/>
        <v>Yes</v>
      </c>
      <c r="Z19" s="2" t="str">
        <f t="shared" ref="Z19:Z79" si="17">IF(AND(D16&gt;0, D15&gt;0, D14&gt;0, D13&gt;0, D12&gt;0, D15&lt;26, D14&lt;26, D13&lt;26, D12&lt;26, SUM(D15:D16)&lt;26, (SUM(D14:D16)&lt;26), (SUM(D13:D16)&lt;26), SUM(D12:D16)&gt;65), "No", "Yes")</f>
        <v>Yes</v>
      </c>
      <c r="AA19" s="2" t="str">
        <f>IF(AND(D15&gt;0, D14&gt;0, D13&gt;0, D12&gt;0, D11&gt;0, D14&lt;26, D13&lt;26, D12&lt;26, D11&lt;26, SUM(D14:D15)&lt;26, (SUM(D13:D15)&lt;26), (SUM(D12:D15)&lt;26), SUM(D11:D15)&gt;90), "No", "Yes")</f>
        <v>Yes</v>
      </c>
      <c r="AB19" t="str">
        <f t="shared" si="12"/>
        <v>Yes</v>
      </c>
    </row>
    <row r="20" spans="1:28" x14ac:dyDescent="0.25">
      <c r="B20" t="s">
        <v>5</v>
      </c>
      <c r="C20" s="1">
        <v>44706</v>
      </c>
      <c r="E20" s="2" t="str">
        <f t="shared" si="0"/>
        <v>Yes</v>
      </c>
      <c r="H20" s="2"/>
      <c r="K20" s="2" t="str">
        <f t="shared" si="4"/>
        <v>Yes</v>
      </c>
      <c r="L20" s="2" t="str">
        <f t="shared" si="1"/>
        <v>Yes</v>
      </c>
      <c r="M20" s="2" t="str">
        <f t="shared" si="2"/>
        <v>Yes</v>
      </c>
      <c r="N20" s="2" t="str">
        <f t="shared" si="5"/>
        <v>Yes</v>
      </c>
      <c r="O20" s="2" t="str">
        <f t="shared" si="8"/>
        <v>Yes</v>
      </c>
      <c r="P20" s="2" t="str">
        <f t="shared" si="3"/>
        <v>Yes</v>
      </c>
      <c r="Q20" s="2" t="str">
        <f t="shared" si="6"/>
        <v>Yes</v>
      </c>
      <c r="R20" s="2" t="str">
        <f t="shared" si="9"/>
        <v>Yes</v>
      </c>
      <c r="S20" s="2" t="str">
        <f t="shared" si="13"/>
        <v>Yes</v>
      </c>
      <c r="T20" s="2" t="str">
        <f t="shared" si="7"/>
        <v>Yes</v>
      </c>
      <c r="U20" s="2" t="str">
        <f t="shared" si="10"/>
        <v>Yes</v>
      </c>
      <c r="V20" s="2" t="str">
        <f t="shared" si="14"/>
        <v>Yes</v>
      </c>
      <c r="W20" s="2" t="str">
        <f t="shared" si="16"/>
        <v>Yes</v>
      </c>
      <c r="X20" s="2" t="str">
        <f t="shared" si="11"/>
        <v>Yes</v>
      </c>
      <c r="Y20" s="2" t="str">
        <f t="shared" si="15"/>
        <v>Yes</v>
      </c>
      <c r="Z20" s="2" t="str">
        <f t="shared" si="17"/>
        <v>Yes</v>
      </c>
      <c r="AA20" s="2" t="str">
        <f t="shared" ref="AA20:AA79" si="18">IF(AND(D16&gt;0, D15&gt;0, D14&gt;0, D13&gt;0, D12&gt;0, D15&lt;26, D14&lt;26, D13&lt;26, D12&lt;26, SUM(D15:D16)&lt;26, (SUM(D14:D16)&lt;26), (SUM(D13:D16)&lt;26), SUM(D12:D16)&gt;90), "No", "Yes")</f>
        <v>Yes</v>
      </c>
      <c r="AB20" t="str">
        <f t="shared" si="12"/>
        <v>Yes</v>
      </c>
    </row>
    <row r="21" spans="1:28" x14ac:dyDescent="0.25">
      <c r="B21" t="s">
        <v>6</v>
      </c>
      <c r="C21" s="1">
        <v>44707</v>
      </c>
      <c r="E21" s="2" t="str">
        <f t="shared" si="0"/>
        <v>Yes</v>
      </c>
      <c r="H21" s="2"/>
      <c r="K21" s="2" t="str">
        <f t="shared" si="4"/>
        <v>Yes</v>
      </c>
      <c r="L21" s="2" t="str">
        <f t="shared" si="1"/>
        <v>Yes</v>
      </c>
      <c r="M21" s="2" t="str">
        <f t="shared" si="2"/>
        <v>Yes</v>
      </c>
      <c r="N21" s="2" t="str">
        <f t="shared" si="5"/>
        <v>Yes</v>
      </c>
      <c r="O21" s="2" t="str">
        <f t="shared" si="8"/>
        <v>Yes</v>
      </c>
      <c r="P21" s="2" t="str">
        <f t="shared" si="3"/>
        <v>Yes</v>
      </c>
      <c r="Q21" s="2" t="str">
        <f t="shared" si="6"/>
        <v>Yes</v>
      </c>
      <c r="R21" s="2" t="str">
        <f t="shared" si="9"/>
        <v>Yes</v>
      </c>
      <c r="S21" s="2" t="str">
        <f t="shared" si="13"/>
        <v>Yes</v>
      </c>
      <c r="T21" s="2" t="str">
        <f t="shared" si="7"/>
        <v>Yes</v>
      </c>
      <c r="U21" s="2" t="str">
        <f t="shared" si="10"/>
        <v>Yes</v>
      </c>
      <c r="V21" s="2" t="str">
        <f t="shared" si="14"/>
        <v>Yes</v>
      </c>
      <c r="W21" s="2" t="str">
        <f t="shared" si="16"/>
        <v>Yes</v>
      </c>
      <c r="X21" s="2" t="str">
        <f t="shared" si="11"/>
        <v>Yes</v>
      </c>
      <c r="Y21" s="2" t="str">
        <f t="shared" si="15"/>
        <v>Yes</v>
      </c>
      <c r="Z21" s="2" t="str">
        <f t="shared" si="17"/>
        <v>Yes</v>
      </c>
      <c r="AA21" s="2" t="str">
        <f t="shared" si="18"/>
        <v>Yes</v>
      </c>
      <c r="AB21" t="str">
        <f t="shared" si="12"/>
        <v>Yes</v>
      </c>
    </row>
    <row r="22" spans="1:28" x14ac:dyDescent="0.25">
      <c r="B22" t="s">
        <v>7</v>
      </c>
      <c r="C22" s="1">
        <v>44708</v>
      </c>
      <c r="E22" s="2" t="str">
        <f t="shared" si="0"/>
        <v>Yes</v>
      </c>
      <c r="H22" s="2"/>
      <c r="K22" s="2" t="str">
        <f t="shared" si="4"/>
        <v>Yes</v>
      </c>
      <c r="L22" s="2" t="str">
        <f t="shared" si="1"/>
        <v>Yes</v>
      </c>
      <c r="M22" s="2" t="str">
        <f t="shared" si="2"/>
        <v>Yes</v>
      </c>
      <c r="N22" s="2" t="str">
        <f t="shared" si="5"/>
        <v>Yes</v>
      </c>
      <c r="O22" s="2" t="str">
        <f t="shared" si="8"/>
        <v>Yes</v>
      </c>
      <c r="P22" s="2" t="str">
        <f t="shared" si="3"/>
        <v>Yes</v>
      </c>
      <c r="Q22" s="2" t="str">
        <f t="shared" si="6"/>
        <v>Yes</v>
      </c>
      <c r="R22" s="2" t="str">
        <f t="shared" si="9"/>
        <v>Yes</v>
      </c>
      <c r="S22" s="2" t="str">
        <f t="shared" si="13"/>
        <v>Yes</v>
      </c>
      <c r="T22" s="2" t="str">
        <f t="shared" si="7"/>
        <v>Yes</v>
      </c>
      <c r="U22" s="2" t="str">
        <f t="shared" si="10"/>
        <v>Yes</v>
      </c>
      <c r="V22" s="2" t="str">
        <f t="shared" si="14"/>
        <v>Yes</v>
      </c>
      <c r="W22" s="2" t="str">
        <f t="shared" si="16"/>
        <v>Yes</v>
      </c>
      <c r="X22" s="2" t="str">
        <f t="shared" si="11"/>
        <v>Yes</v>
      </c>
      <c r="Y22" s="2" t="str">
        <f t="shared" si="15"/>
        <v>Yes</v>
      </c>
      <c r="Z22" s="2" t="str">
        <f t="shared" si="17"/>
        <v>Yes</v>
      </c>
      <c r="AA22" s="2" t="str">
        <f t="shared" si="18"/>
        <v>Yes</v>
      </c>
      <c r="AB22" t="str">
        <f t="shared" si="12"/>
        <v>Yes</v>
      </c>
    </row>
    <row r="23" spans="1:28" x14ac:dyDescent="0.25">
      <c r="B23" t="s">
        <v>8</v>
      </c>
      <c r="C23" s="1">
        <v>44709</v>
      </c>
      <c r="E23" s="2" t="str">
        <f t="shared" si="0"/>
        <v>Yes</v>
      </c>
      <c r="G23" s="2">
        <f>SUM(D17:D23)</f>
        <v>0</v>
      </c>
      <c r="H23" s="2">
        <f>$I$4-G23</f>
        <v>150</v>
      </c>
      <c r="K23" s="2" t="str">
        <f t="shared" si="4"/>
        <v>Yes</v>
      </c>
      <c r="L23" s="2" t="str">
        <f t="shared" si="1"/>
        <v>Yes</v>
      </c>
      <c r="M23" s="2" t="str">
        <f t="shared" si="2"/>
        <v>Yes</v>
      </c>
      <c r="N23" s="2" t="str">
        <f t="shared" si="5"/>
        <v>Yes</v>
      </c>
      <c r="O23" s="2" t="str">
        <f t="shared" si="8"/>
        <v>Yes</v>
      </c>
      <c r="P23" s="2" t="str">
        <f t="shared" si="3"/>
        <v>Yes</v>
      </c>
      <c r="Q23" s="2" t="str">
        <f t="shared" si="6"/>
        <v>Yes</v>
      </c>
      <c r="R23" s="2" t="str">
        <f t="shared" si="9"/>
        <v>Yes</v>
      </c>
      <c r="S23" s="2" t="str">
        <f t="shared" si="13"/>
        <v>Yes</v>
      </c>
      <c r="T23" s="2" t="str">
        <f t="shared" si="7"/>
        <v>Yes</v>
      </c>
      <c r="U23" s="2" t="str">
        <f t="shared" si="10"/>
        <v>Yes</v>
      </c>
      <c r="V23" s="2" t="str">
        <f t="shared" si="14"/>
        <v>Yes</v>
      </c>
      <c r="W23" s="2" t="str">
        <f t="shared" si="16"/>
        <v>Yes</v>
      </c>
      <c r="X23" s="2" t="str">
        <f t="shared" si="11"/>
        <v>Yes</v>
      </c>
      <c r="Y23" s="2" t="str">
        <f t="shared" si="15"/>
        <v>Yes</v>
      </c>
      <c r="Z23" s="2" t="str">
        <f t="shared" si="17"/>
        <v>Yes</v>
      </c>
      <c r="AA23" s="2" t="str">
        <f t="shared" si="18"/>
        <v>Yes</v>
      </c>
      <c r="AB23" t="str">
        <f t="shared" si="12"/>
        <v>Yes</v>
      </c>
    </row>
    <row r="24" spans="1:28" x14ac:dyDescent="0.25">
      <c r="A24" s="2">
        <v>3</v>
      </c>
      <c r="B24" t="s">
        <v>2</v>
      </c>
      <c r="C24" s="1">
        <v>44710</v>
      </c>
      <c r="E24" s="2" t="str">
        <f t="shared" si="0"/>
        <v>Yes</v>
      </c>
      <c r="H24" s="2"/>
      <c r="K24" s="2" t="str">
        <f t="shared" si="4"/>
        <v>Yes</v>
      </c>
      <c r="L24" s="2" t="str">
        <f t="shared" si="1"/>
        <v>Yes</v>
      </c>
      <c r="M24" s="2" t="str">
        <f t="shared" si="2"/>
        <v>Yes</v>
      </c>
      <c r="N24" s="2" t="str">
        <f t="shared" si="5"/>
        <v>Yes</v>
      </c>
      <c r="O24" s="2" t="str">
        <f t="shared" si="8"/>
        <v>Yes</v>
      </c>
      <c r="P24" s="2" t="str">
        <f t="shared" si="3"/>
        <v>Yes</v>
      </c>
      <c r="Q24" s="2" t="str">
        <f t="shared" si="6"/>
        <v>Yes</v>
      </c>
      <c r="R24" s="2" t="str">
        <f t="shared" si="9"/>
        <v>Yes</v>
      </c>
      <c r="S24" s="2" t="str">
        <f t="shared" si="13"/>
        <v>Yes</v>
      </c>
      <c r="T24" s="2" t="str">
        <f t="shared" si="7"/>
        <v>Yes</v>
      </c>
      <c r="U24" s="2" t="str">
        <f t="shared" si="10"/>
        <v>Yes</v>
      </c>
      <c r="V24" s="2" t="str">
        <f t="shared" si="14"/>
        <v>Yes</v>
      </c>
      <c r="W24" s="2" t="str">
        <f t="shared" si="16"/>
        <v>Yes</v>
      </c>
      <c r="X24" s="2" t="str">
        <f t="shared" si="11"/>
        <v>Yes</v>
      </c>
      <c r="Y24" s="2" t="str">
        <f t="shared" si="15"/>
        <v>Yes</v>
      </c>
      <c r="Z24" s="2" t="str">
        <f t="shared" si="17"/>
        <v>Yes</v>
      </c>
      <c r="AA24" s="2" t="str">
        <f t="shared" si="18"/>
        <v>Yes</v>
      </c>
      <c r="AB24" t="str">
        <f t="shared" ref="AB24:AB30" si="19">IF(OR($G$30&gt;$I$4,$G$30=$I$4),"No","Yes")</f>
        <v>Yes</v>
      </c>
    </row>
    <row r="25" spans="1:28" x14ac:dyDescent="0.25">
      <c r="B25" t="s">
        <v>3</v>
      </c>
      <c r="C25" s="1">
        <v>44711</v>
      </c>
      <c r="E25" s="2" t="str">
        <f t="shared" si="0"/>
        <v>Yes</v>
      </c>
      <c r="H25" s="2"/>
      <c r="K25" s="2" t="str">
        <f t="shared" si="4"/>
        <v>Yes</v>
      </c>
      <c r="L25" s="2" t="str">
        <f t="shared" si="1"/>
        <v>Yes</v>
      </c>
      <c r="M25" s="2" t="str">
        <f t="shared" si="2"/>
        <v>Yes</v>
      </c>
      <c r="N25" s="2" t="str">
        <f t="shared" si="5"/>
        <v>Yes</v>
      </c>
      <c r="O25" s="2" t="str">
        <f t="shared" si="8"/>
        <v>Yes</v>
      </c>
      <c r="P25" s="2" t="str">
        <f t="shared" si="3"/>
        <v>Yes</v>
      </c>
      <c r="Q25" s="2" t="str">
        <f t="shared" si="6"/>
        <v>Yes</v>
      </c>
      <c r="R25" s="2" t="str">
        <f t="shared" si="9"/>
        <v>Yes</v>
      </c>
      <c r="S25" s="2" t="str">
        <f t="shared" si="13"/>
        <v>Yes</v>
      </c>
      <c r="T25" s="2" t="str">
        <f t="shared" si="7"/>
        <v>Yes</v>
      </c>
      <c r="U25" s="2" t="str">
        <f t="shared" si="10"/>
        <v>Yes</v>
      </c>
      <c r="V25" s="2" t="str">
        <f t="shared" si="14"/>
        <v>Yes</v>
      </c>
      <c r="W25" s="2" t="str">
        <f t="shared" si="16"/>
        <v>Yes</v>
      </c>
      <c r="X25" s="2" t="str">
        <f t="shared" si="11"/>
        <v>Yes</v>
      </c>
      <c r="Y25" s="2" t="str">
        <f t="shared" si="15"/>
        <v>Yes</v>
      </c>
      <c r="Z25" s="2" t="str">
        <f t="shared" si="17"/>
        <v>Yes</v>
      </c>
      <c r="AA25" s="2" t="str">
        <f t="shared" si="18"/>
        <v>Yes</v>
      </c>
      <c r="AB25" t="str">
        <f t="shared" si="19"/>
        <v>Yes</v>
      </c>
    </row>
    <row r="26" spans="1:28" x14ac:dyDescent="0.25">
      <c r="B26" t="s">
        <v>4</v>
      </c>
      <c r="C26" s="1">
        <v>44712</v>
      </c>
      <c r="E26" s="2" t="str">
        <f t="shared" si="0"/>
        <v>Yes</v>
      </c>
      <c r="H26" s="2"/>
      <c r="K26" s="2" t="str">
        <f t="shared" si="4"/>
        <v>Yes</v>
      </c>
      <c r="L26" s="2" t="str">
        <f t="shared" si="1"/>
        <v>Yes</v>
      </c>
      <c r="M26" s="2" t="str">
        <f t="shared" si="2"/>
        <v>Yes</v>
      </c>
      <c r="N26" s="2" t="str">
        <f t="shared" si="5"/>
        <v>Yes</v>
      </c>
      <c r="O26" s="2" t="str">
        <f t="shared" si="8"/>
        <v>Yes</v>
      </c>
      <c r="P26" s="2" t="str">
        <f t="shared" si="3"/>
        <v>Yes</v>
      </c>
      <c r="Q26" s="2" t="str">
        <f t="shared" si="6"/>
        <v>Yes</v>
      </c>
      <c r="R26" s="2" t="str">
        <f t="shared" si="9"/>
        <v>Yes</v>
      </c>
      <c r="S26" s="2" t="str">
        <f t="shared" si="13"/>
        <v>Yes</v>
      </c>
      <c r="T26" s="2" t="str">
        <f t="shared" si="7"/>
        <v>Yes</v>
      </c>
      <c r="U26" s="2" t="str">
        <f t="shared" si="10"/>
        <v>Yes</v>
      </c>
      <c r="V26" s="2" t="str">
        <f t="shared" si="14"/>
        <v>Yes</v>
      </c>
      <c r="W26" s="2" t="str">
        <f t="shared" si="16"/>
        <v>Yes</v>
      </c>
      <c r="X26" s="2" t="str">
        <f t="shared" si="11"/>
        <v>Yes</v>
      </c>
      <c r="Y26" s="2" t="str">
        <f t="shared" si="15"/>
        <v>Yes</v>
      </c>
      <c r="Z26" s="2" t="str">
        <f t="shared" si="17"/>
        <v>Yes</v>
      </c>
      <c r="AA26" s="2" t="str">
        <f t="shared" si="18"/>
        <v>Yes</v>
      </c>
      <c r="AB26" t="str">
        <f t="shared" si="19"/>
        <v>Yes</v>
      </c>
    </row>
    <row r="27" spans="1:28" x14ac:dyDescent="0.25">
      <c r="B27" t="s">
        <v>5</v>
      </c>
      <c r="C27" s="1">
        <v>44713</v>
      </c>
      <c r="E27" s="2" t="str">
        <f t="shared" si="0"/>
        <v>Yes</v>
      </c>
      <c r="H27" s="2"/>
      <c r="K27" s="2" t="str">
        <f t="shared" si="4"/>
        <v>Yes</v>
      </c>
      <c r="L27" s="2" t="str">
        <f t="shared" si="1"/>
        <v>Yes</v>
      </c>
      <c r="M27" s="2" t="str">
        <f t="shared" si="2"/>
        <v>Yes</v>
      </c>
      <c r="N27" s="2" t="str">
        <f t="shared" si="5"/>
        <v>Yes</v>
      </c>
      <c r="O27" s="2" t="str">
        <f t="shared" si="8"/>
        <v>Yes</v>
      </c>
      <c r="P27" s="2" t="str">
        <f t="shared" si="3"/>
        <v>Yes</v>
      </c>
      <c r="Q27" s="2" t="str">
        <f t="shared" si="6"/>
        <v>Yes</v>
      </c>
      <c r="R27" s="2" t="str">
        <f t="shared" si="9"/>
        <v>Yes</v>
      </c>
      <c r="S27" s="2" t="str">
        <f t="shared" si="13"/>
        <v>Yes</v>
      </c>
      <c r="T27" s="2" t="str">
        <f t="shared" si="7"/>
        <v>Yes</v>
      </c>
      <c r="U27" s="2" t="str">
        <f t="shared" si="10"/>
        <v>Yes</v>
      </c>
      <c r="V27" s="2" t="str">
        <f t="shared" si="14"/>
        <v>Yes</v>
      </c>
      <c r="W27" s="2" t="str">
        <f t="shared" si="16"/>
        <v>Yes</v>
      </c>
      <c r="X27" s="2" t="str">
        <f t="shared" si="11"/>
        <v>Yes</v>
      </c>
      <c r="Y27" s="2" t="str">
        <f t="shared" si="15"/>
        <v>Yes</v>
      </c>
      <c r="Z27" s="2" t="str">
        <f t="shared" si="17"/>
        <v>Yes</v>
      </c>
      <c r="AA27" s="2" t="str">
        <f t="shared" si="18"/>
        <v>Yes</v>
      </c>
      <c r="AB27" t="str">
        <f t="shared" si="19"/>
        <v>Yes</v>
      </c>
    </row>
    <row r="28" spans="1:28" x14ac:dyDescent="0.25">
      <c r="B28" t="s">
        <v>6</v>
      </c>
      <c r="C28" s="1">
        <v>44714</v>
      </c>
      <c r="E28" s="2" t="str">
        <f t="shared" si="0"/>
        <v>Yes</v>
      </c>
      <c r="H28" s="2"/>
      <c r="K28" s="2" t="str">
        <f t="shared" si="4"/>
        <v>Yes</v>
      </c>
      <c r="L28" s="2" t="str">
        <f t="shared" si="1"/>
        <v>Yes</v>
      </c>
      <c r="M28" s="2" t="str">
        <f t="shared" si="2"/>
        <v>Yes</v>
      </c>
      <c r="N28" s="2" t="str">
        <f t="shared" si="5"/>
        <v>Yes</v>
      </c>
      <c r="O28" s="2" t="str">
        <f t="shared" si="8"/>
        <v>Yes</v>
      </c>
      <c r="P28" s="2" t="str">
        <f t="shared" si="3"/>
        <v>Yes</v>
      </c>
      <c r="Q28" s="2" t="str">
        <f t="shared" si="6"/>
        <v>Yes</v>
      </c>
      <c r="R28" s="2" t="str">
        <f t="shared" si="9"/>
        <v>Yes</v>
      </c>
      <c r="S28" s="2" t="str">
        <f t="shared" si="13"/>
        <v>Yes</v>
      </c>
      <c r="T28" s="2" t="str">
        <f t="shared" si="7"/>
        <v>Yes</v>
      </c>
      <c r="U28" s="2" t="str">
        <f t="shared" si="10"/>
        <v>Yes</v>
      </c>
      <c r="V28" s="2" t="str">
        <f t="shared" si="14"/>
        <v>Yes</v>
      </c>
      <c r="W28" s="2" t="str">
        <f t="shared" si="16"/>
        <v>Yes</v>
      </c>
      <c r="X28" s="2" t="str">
        <f t="shared" si="11"/>
        <v>Yes</v>
      </c>
      <c r="Y28" s="2" t="str">
        <f t="shared" si="15"/>
        <v>Yes</v>
      </c>
      <c r="Z28" s="2" t="str">
        <f t="shared" si="17"/>
        <v>Yes</v>
      </c>
      <c r="AA28" s="2" t="str">
        <f t="shared" si="18"/>
        <v>Yes</v>
      </c>
      <c r="AB28" t="str">
        <f t="shared" si="19"/>
        <v>Yes</v>
      </c>
    </row>
    <row r="29" spans="1:28" x14ac:dyDescent="0.25">
      <c r="B29" t="s">
        <v>7</v>
      </c>
      <c r="C29" s="1">
        <v>44715</v>
      </c>
      <c r="E29" s="2" t="str">
        <f t="shared" si="0"/>
        <v>Yes</v>
      </c>
      <c r="H29" s="2"/>
      <c r="K29" s="2" t="str">
        <f t="shared" si="4"/>
        <v>Yes</v>
      </c>
      <c r="L29" s="2" t="str">
        <f t="shared" si="1"/>
        <v>Yes</v>
      </c>
      <c r="M29" s="2" t="str">
        <f t="shared" si="2"/>
        <v>Yes</v>
      </c>
      <c r="N29" s="2" t="str">
        <f t="shared" si="5"/>
        <v>Yes</v>
      </c>
      <c r="O29" s="2" t="str">
        <f t="shared" si="8"/>
        <v>Yes</v>
      </c>
      <c r="P29" s="2" t="str">
        <f t="shared" si="3"/>
        <v>Yes</v>
      </c>
      <c r="Q29" s="2" t="str">
        <f t="shared" si="6"/>
        <v>Yes</v>
      </c>
      <c r="R29" s="2" t="str">
        <f t="shared" si="9"/>
        <v>Yes</v>
      </c>
      <c r="S29" s="2" t="str">
        <f t="shared" si="13"/>
        <v>Yes</v>
      </c>
      <c r="T29" s="2" t="str">
        <f t="shared" si="7"/>
        <v>Yes</v>
      </c>
      <c r="U29" s="2" t="str">
        <f t="shared" si="10"/>
        <v>Yes</v>
      </c>
      <c r="V29" s="2" t="str">
        <f t="shared" si="14"/>
        <v>Yes</v>
      </c>
      <c r="W29" s="2" t="str">
        <f t="shared" si="16"/>
        <v>Yes</v>
      </c>
      <c r="X29" s="2" t="str">
        <f t="shared" si="11"/>
        <v>Yes</v>
      </c>
      <c r="Y29" s="2" t="str">
        <f t="shared" si="15"/>
        <v>Yes</v>
      </c>
      <c r="Z29" s="2" t="str">
        <f t="shared" si="17"/>
        <v>Yes</v>
      </c>
      <c r="AA29" s="2" t="str">
        <f t="shared" si="18"/>
        <v>Yes</v>
      </c>
      <c r="AB29" t="str">
        <f t="shared" si="19"/>
        <v>Yes</v>
      </c>
    </row>
    <row r="30" spans="1:28" x14ac:dyDescent="0.25">
      <c r="B30" t="s">
        <v>8</v>
      </c>
      <c r="C30" s="1">
        <v>44716</v>
      </c>
      <c r="E30" s="2" t="str">
        <f t="shared" si="0"/>
        <v>Yes</v>
      </c>
      <c r="G30" s="2">
        <f>SUM(D24:D30)</f>
        <v>0</v>
      </c>
      <c r="H30" s="2">
        <f>$I$4-G30</f>
        <v>150</v>
      </c>
      <c r="K30" s="2" t="str">
        <f t="shared" si="4"/>
        <v>Yes</v>
      </c>
      <c r="L30" s="2" t="str">
        <f t="shared" si="1"/>
        <v>Yes</v>
      </c>
      <c r="M30" s="2" t="str">
        <f t="shared" si="2"/>
        <v>Yes</v>
      </c>
      <c r="N30" s="2" t="str">
        <f t="shared" si="5"/>
        <v>Yes</v>
      </c>
      <c r="O30" s="2" t="str">
        <f t="shared" si="8"/>
        <v>Yes</v>
      </c>
      <c r="P30" s="2" t="str">
        <f t="shared" si="3"/>
        <v>Yes</v>
      </c>
      <c r="Q30" s="2" t="str">
        <f t="shared" si="6"/>
        <v>Yes</v>
      </c>
      <c r="R30" s="2" t="str">
        <f t="shared" si="9"/>
        <v>Yes</v>
      </c>
      <c r="S30" s="2" t="str">
        <f t="shared" si="13"/>
        <v>Yes</v>
      </c>
      <c r="T30" s="2" t="str">
        <f t="shared" si="7"/>
        <v>Yes</v>
      </c>
      <c r="U30" s="2" t="str">
        <f t="shared" si="10"/>
        <v>Yes</v>
      </c>
      <c r="V30" s="2" t="str">
        <f t="shared" si="14"/>
        <v>Yes</v>
      </c>
      <c r="W30" s="2" t="str">
        <f t="shared" si="16"/>
        <v>Yes</v>
      </c>
      <c r="X30" s="2" t="str">
        <f t="shared" si="11"/>
        <v>Yes</v>
      </c>
      <c r="Y30" s="2" t="str">
        <f t="shared" si="15"/>
        <v>Yes</v>
      </c>
      <c r="Z30" s="2" t="str">
        <f t="shared" si="17"/>
        <v>Yes</v>
      </c>
      <c r="AA30" s="2" t="str">
        <f t="shared" si="18"/>
        <v>Yes</v>
      </c>
      <c r="AB30" t="str">
        <f t="shared" si="19"/>
        <v>Yes</v>
      </c>
    </row>
    <row r="31" spans="1:28" x14ac:dyDescent="0.25">
      <c r="A31" s="2">
        <v>4</v>
      </c>
      <c r="B31" t="s">
        <v>2</v>
      </c>
      <c r="C31" s="1">
        <v>44717</v>
      </c>
      <c r="E31" s="2" t="str">
        <f t="shared" si="0"/>
        <v>Yes</v>
      </c>
      <c r="H31" s="2"/>
      <c r="K31" s="2" t="str">
        <f t="shared" si="4"/>
        <v>Yes</v>
      </c>
      <c r="L31" s="2" t="str">
        <f t="shared" si="1"/>
        <v>Yes</v>
      </c>
      <c r="M31" s="2" t="str">
        <f t="shared" si="2"/>
        <v>Yes</v>
      </c>
      <c r="N31" s="2" t="str">
        <f t="shared" si="5"/>
        <v>Yes</v>
      </c>
      <c r="O31" s="2" t="str">
        <f t="shared" si="8"/>
        <v>Yes</v>
      </c>
      <c r="P31" s="2" t="str">
        <f t="shared" si="3"/>
        <v>Yes</v>
      </c>
      <c r="Q31" s="2" t="str">
        <f t="shared" si="6"/>
        <v>Yes</v>
      </c>
      <c r="R31" s="2" t="str">
        <f t="shared" si="9"/>
        <v>Yes</v>
      </c>
      <c r="S31" s="2" t="str">
        <f t="shared" si="13"/>
        <v>Yes</v>
      </c>
      <c r="T31" s="2" t="str">
        <f t="shared" si="7"/>
        <v>Yes</v>
      </c>
      <c r="U31" s="2" t="str">
        <f t="shared" si="10"/>
        <v>Yes</v>
      </c>
      <c r="V31" s="2" t="str">
        <f t="shared" si="14"/>
        <v>Yes</v>
      </c>
      <c r="W31" s="2" t="str">
        <f t="shared" si="16"/>
        <v>Yes</v>
      </c>
      <c r="X31" s="2" t="str">
        <f t="shared" si="11"/>
        <v>Yes</v>
      </c>
      <c r="Y31" s="2" t="str">
        <f t="shared" si="15"/>
        <v>Yes</v>
      </c>
      <c r="Z31" s="2" t="str">
        <f t="shared" si="17"/>
        <v>Yes</v>
      </c>
      <c r="AA31" s="2" t="str">
        <f t="shared" si="18"/>
        <v>Yes</v>
      </c>
      <c r="AB31" t="str">
        <f>IF(OR($G$37&gt;$I$6,$G$37=$I$6),"No","Yes")</f>
        <v>Yes</v>
      </c>
    </row>
    <row r="32" spans="1:28" x14ac:dyDescent="0.25">
      <c r="B32" t="s">
        <v>3</v>
      </c>
      <c r="C32" s="1">
        <v>44718</v>
      </c>
      <c r="E32" s="2" t="str">
        <f t="shared" si="0"/>
        <v>Yes</v>
      </c>
      <c r="H32" s="2"/>
      <c r="K32" s="2" t="str">
        <f t="shared" si="4"/>
        <v>Yes</v>
      </c>
      <c r="L32" s="2" t="str">
        <f t="shared" si="1"/>
        <v>Yes</v>
      </c>
      <c r="M32" s="2" t="str">
        <f t="shared" si="2"/>
        <v>Yes</v>
      </c>
      <c r="N32" s="2" t="str">
        <f t="shared" si="5"/>
        <v>Yes</v>
      </c>
      <c r="O32" s="2" t="str">
        <f t="shared" si="8"/>
        <v>Yes</v>
      </c>
      <c r="P32" s="2" t="str">
        <f t="shared" si="3"/>
        <v>Yes</v>
      </c>
      <c r="Q32" s="2" t="str">
        <f t="shared" si="6"/>
        <v>Yes</v>
      </c>
      <c r="R32" s="2" t="str">
        <f t="shared" si="9"/>
        <v>Yes</v>
      </c>
      <c r="S32" s="2" t="str">
        <f t="shared" si="13"/>
        <v>Yes</v>
      </c>
      <c r="T32" s="2" t="str">
        <f t="shared" si="7"/>
        <v>Yes</v>
      </c>
      <c r="U32" s="2" t="str">
        <f t="shared" si="10"/>
        <v>Yes</v>
      </c>
      <c r="V32" s="2" t="str">
        <f t="shared" si="14"/>
        <v>Yes</v>
      </c>
      <c r="W32" s="2" t="str">
        <f t="shared" si="16"/>
        <v>Yes</v>
      </c>
      <c r="X32" s="2" t="str">
        <f t="shared" si="11"/>
        <v>Yes</v>
      </c>
      <c r="Y32" s="2" t="str">
        <f t="shared" si="15"/>
        <v>Yes</v>
      </c>
      <c r="Z32" s="2" t="str">
        <f t="shared" si="17"/>
        <v>Yes</v>
      </c>
      <c r="AA32" s="2" t="str">
        <f t="shared" si="18"/>
        <v>Yes</v>
      </c>
      <c r="AB32" t="str">
        <f t="shared" ref="AB32:AB37" si="20">IF(OR($G$37&gt;$I$6,$G$37=$I$6),"No","Yes")</f>
        <v>Yes</v>
      </c>
    </row>
    <row r="33" spans="1:28" x14ac:dyDescent="0.25">
      <c r="B33" t="s">
        <v>4</v>
      </c>
      <c r="C33" s="1">
        <v>44719</v>
      </c>
      <c r="E33" s="2" t="str">
        <f t="shared" si="0"/>
        <v>Yes</v>
      </c>
      <c r="H33" s="2"/>
      <c r="K33" s="2" t="str">
        <f t="shared" si="4"/>
        <v>Yes</v>
      </c>
      <c r="L33" s="2" t="str">
        <f t="shared" si="1"/>
        <v>Yes</v>
      </c>
      <c r="M33" s="2" t="str">
        <f t="shared" si="2"/>
        <v>Yes</v>
      </c>
      <c r="N33" s="2" t="str">
        <f t="shared" si="5"/>
        <v>Yes</v>
      </c>
      <c r="O33" s="2" t="str">
        <f t="shared" si="8"/>
        <v>Yes</v>
      </c>
      <c r="P33" s="2" t="str">
        <f t="shared" si="3"/>
        <v>Yes</v>
      </c>
      <c r="Q33" s="2" t="str">
        <f t="shared" si="6"/>
        <v>Yes</v>
      </c>
      <c r="R33" s="2" t="str">
        <f t="shared" si="9"/>
        <v>Yes</v>
      </c>
      <c r="S33" s="2" t="str">
        <f t="shared" si="13"/>
        <v>Yes</v>
      </c>
      <c r="T33" s="2" t="str">
        <f t="shared" si="7"/>
        <v>Yes</v>
      </c>
      <c r="U33" s="2" t="str">
        <f t="shared" si="10"/>
        <v>Yes</v>
      </c>
      <c r="V33" s="2" t="str">
        <f t="shared" si="14"/>
        <v>Yes</v>
      </c>
      <c r="W33" s="2" t="str">
        <f t="shared" si="16"/>
        <v>Yes</v>
      </c>
      <c r="X33" s="2" t="str">
        <f t="shared" si="11"/>
        <v>Yes</v>
      </c>
      <c r="Y33" s="2" t="str">
        <f t="shared" si="15"/>
        <v>Yes</v>
      </c>
      <c r="Z33" s="2" t="str">
        <f t="shared" si="17"/>
        <v>Yes</v>
      </c>
      <c r="AA33" s="2" t="str">
        <f t="shared" si="18"/>
        <v>Yes</v>
      </c>
      <c r="AB33" t="str">
        <f t="shared" si="20"/>
        <v>Yes</v>
      </c>
    </row>
    <row r="34" spans="1:28" x14ac:dyDescent="0.25">
      <c r="B34" t="s">
        <v>5</v>
      </c>
      <c r="C34" s="1">
        <v>44720</v>
      </c>
      <c r="E34" s="2" t="str">
        <f t="shared" si="0"/>
        <v>Yes</v>
      </c>
      <c r="H34" s="2"/>
      <c r="K34" s="2" t="str">
        <f t="shared" si="4"/>
        <v>Yes</v>
      </c>
      <c r="L34" s="2" t="str">
        <f t="shared" si="1"/>
        <v>Yes</v>
      </c>
      <c r="M34" s="2" t="str">
        <f t="shared" si="2"/>
        <v>Yes</v>
      </c>
      <c r="N34" s="2" t="str">
        <f t="shared" si="5"/>
        <v>Yes</v>
      </c>
      <c r="O34" s="2" t="str">
        <f t="shared" si="8"/>
        <v>Yes</v>
      </c>
      <c r="P34" s="2" t="str">
        <f t="shared" si="3"/>
        <v>Yes</v>
      </c>
      <c r="Q34" s="2" t="str">
        <f t="shared" si="6"/>
        <v>Yes</v>
      </c>
      <c r="R34" s="2" t="str">
        <f t="shared" si="9"/>
        <v>Yes</v>
      </c>
      <c r="S34" s="2" t="str">
        <f t="shared" si="13"/>
        <v>Yes</v>
      </c>
      <c r="T34" s="2" t="str">
        <f t="shared" si="7"/>
        <v>Yes</v>
      </c>
      <c r="U34" s="2" t="str">
        <f t="shared" si="10"/>
        <v>Yes</v>
      </c>
      <c r="V34" s="2" t="str">
        <f t="shared" si="14"/>
        <v>Yes</v>
      </c>
      <c r="W34" s="2" t="str">
        <f t="shared" si="16"/>
        <v>Yes</v>
      </c>
      <c r="X34" s="2" t="str">
        <f t="shared" si="11"/>
        <v>Yes</v>
      </c>
      <c r="Y34" s="2" t="str">
        <f t="shared" si="15"/>
        <v>Yes</v>
      </c>
      <c r="Z34" s="2" t="str">
        <f t="shared" si="17"/>
        <v>Yes</v>
      </c>
      <c r="AA34" s="2" t="str">
        <f t="shared" si="18"/>
        <v>Yes</v>
      </c>
      <c r="AB34" t="str">
        <f t="shared" si="20"/>
        <v>Yes</v>
      </c>
    </row>
    <row r="35" spans="1:28" x14ac:dyDescent="0.25">
      <c r="B35" t="s">
        <v>6</v>
      </c>
      <c r="C35" s="1">
        <v>44721</v>
      </c>
      <c r="E35" s="2" t="str">
        <f t="shared" si="0"/>
        <v>Yes</v>
      </c>
      <c r="H35" s="2"/>
      <c r="K35" s="2" t="str">
        <f t="shared" si="4"/>
        <v>Yes</v>
      </c>
      <c r="L35" s="2" t="str">
        <f t="shared" si="1"/>
        <v>Yes</v>
      </c>
      <c r="M35" s="2" t="str">
        <f t="shared" si="2"/>
        <v>Yes</v>
      </c>
      <c r="N35" s="2" t="str">
        <f t="shared" si="5"/>
        <v>Yes</v>
      </c>
      <c r="O35" s="2" t="str">
        <f t="shared" si="8"/>
        <v>Yes</v>
      </c>
      <c r="P35" s="2" t="str">
        <f t="shared" si="3"/>
        <v>Yes</v>
      </c>
      <c r="Q35" s="2" t="str">
        <f t="shared" si="6"/>
        <v>Yes</v>
      </c>
      <c r="R35" s="2" t="str">
        <f t="shared" si="9"/>
        <v>Yes</v>
      </c>
      <c r="S35" s="2" t="str">
        <f t="shared" si="13"/>
        <v>Yes</v>
      </c>
      <c r="T35" s="2" t="str">
        <f t="shared" si="7"/>
        <v>Yes</v>
      </c>
      <c r="U35" s="2" t="str">
        <f t="shared" si="10"/>
        <v>Yes</v>
      </c>
      <c r="V35" s="2" t="str">
        <f t="shared" si="14"/>
        <v>Yes</v>
      </c>
      <c r="W35" s="2" t="str">
        <f t="shared" si="16"/>
        <v>Yes</v>
      </c>
      <c r="X35" s="2" t="str">
        <f t="shared" si="11"/>
        <v>Yes</v>
      </c>
      <c r="Y35" s="2" t="str">
        <f t="shared" si="15"/>
        <v>Yes</v>
      </c>
      <c r="Z35" s="2" t="str">
        <f t="shared" si="17"/>
        <v>Yes</v>
      </c>
      <c r="AA35" s="2" t="str">
        <f t="shared" si="18"/>
        <v>Yes</v>
      </c>
      <c r="AB35" t="str">
        <f t="shared" si="20"/>
        <v>Yes</v>
      </c>
    </row>
    <row r="36" spans="1:28" x14ac:dyDescent="0.25">
      <c r="B36" t="s">
        <v>7</v>
      </c>
      <c r="C36" s="1">
        <v>44722</v>
      </c>
      <c r="E36" s="2" t="str">
        <f t="shared" si="0"/>
        <v>Yes</v>
      </c>
      <c r="H36" s="2"/>
      <c r="K36" s="2" t="str">
        <f t="shared" si="4"/>
        <v>Yes</v>
      </c>
      <c r="L36" s="2" t="str">
        <f t="shared" si="1"/>
        <v>Yes</v>
      </c>
      <c r="M36" s="2" t="str">
        <f t="shared" si="2"/>
        <v>Yes</v>
      </c>
      <c r="N36" s="2" t="str">
        <f t="shared" si="5"/>
        <v>Yes</v>
      </c>
      <c r="O36" s="2" t="str">
        <f t="shared" si="8"/>
        <v>Yes</v>
      </c>
      <c r="P36" s="2" t="str">
        <f t="shared" si="3"/>
        <v>Yes</v>
      </c>
      <c r="Q36" s="2" t="str">
        <f t="shared" si="6"/>
        <v>Yes</v>
      </c>
      <c r="R36" s="2" t="str">
        <f t="shared" si="9"/>
        <v>Yes</v>
      </c>
      <c r="S36" s="2" t="str">
        <f t="shared" si="13"/>
        <v>Yes</v>
      </c>
      <c r="T36" s="2" t="str">
        <f t="shared" si="7"/>
        <v>Yes</v>
      </c>
      <c r="U36" s="2" t="str">
        <f t="shared" si="10"/>
        <v>Yes</v>
      </c>
      <c r="V36" s="2" t="str">
        <f t="shared" si="14"/>
        <v>Yes</v>
      </c>
      <c r="W36" s="2" t="str">
        <f t="shared" si="16"/>
        <v>Yes</v>
      </c>
      <c r="X36" s="2" t="str">
        <f t="shared" si="11"/>
        <v>Yes</v>
      </c>
      <c r="Y36" s="2" t="str">
        <f t="shared" si="15"/>
        <v>Yes</v>
      </c>
      <c r="Z36" s="2" t="str">
        <f t="shared" si="17"/>
        <v>Yes</v>
      </c>
      <c r="AA36" s="2" t="str">
        <f t="shared" si="18"/>
        <v>Yes</v>
      </c>
      <c r="AB36" t="str">
        <f t="shared" si="20"/>
        <v>Yes</v>
      </c>
    </row>
    <row r="37" spans="1:28" x14ac:dyDescent="0.25">
      <c r="B37" t="s">
        <v>8</v>
      </c>
      <c r="C37" s="1">
        <v>44723</v>
      </c>
      <c r="E37" s="2" t="str">
        <f t="shared" si="0"/>
        <v>Yes</v>
      </c>
      <c r="G37" s="2">
        <f>SUM(D31:D37)</f>
        <v>0</v>
      </c>
      <c r="H37" s="2">
        <f>$I$6-G37</f>
        <v>150</v>
      </c>
      <c r="K37" s="2" t="str">
        <f t="shared" si="4"/>
        <v>Yes</v>
      </c>
      <c r="L37" s="2" t="str">
        <f t="shared" si="1"/>
        <v>Yes</v>
      </c>
      <c r="M37" s="2" t="str">
        <f t="shared" si="2"/>
        <v>Yes</v>
      </c>
      <c r="N37" s="2" t="str">
        <f t="shared" si="5"/>
        <v>Yes</v>
      </c>
      <c r="O37" s="2" t="str">
        <f t="shared" si="8"/>
        <v>Yes</v>
      </c>
      <c r="P37" s="2" t="str">
        <f t="shared" si="3"/>
        <v>Yes</v>
      </c>
      <c r="Q37" s="2" t="str">
        <f t="shared" si="6"/>
        <v>Yes</v>
      </c>
      <c r="R37" s="2" t="str">
        <f t="shared" si="9"/>
        <v>Yes</v>
      </c>
      <c r="S37" s="2" t="str">
        <f t="shared" si="13"/>
        <v>Yes</v>
      </c>
      <c r="T37" s="2" t="str">
        <f t="shared" si="7"/>
        <v>Yes</v>
      </c>
      <c r="U37" s="2" t="str">
        <f t="shared" si="10"/>
        <v>Yes</v>
      </c>
      <c r="V37" s="2" t="str">
        <f t="shared" si="14"/>
        <v>Yes</v>
      </c>
      <c r="W37" s="2" t="str">
        <f t="shared" si="16"/>
        <v>Yes</v>
      </c>
      <c r="X37" s="2" t="str">
        <f t="shared" si="11"/>
        <v>Yes</v>
      </c>
      <c r="Y37" s="2" t="str">
        <f t="shared" si="15"/>
        <v>Yes</v>
      </c>
      <c r="Z37" s="2" t="str">
        <f t="shared" si="17"/>
        <v>Yes</v>
      </c>
      <c r="AA37" s="2" t="str">
        <f t="shared" si="18"/>
        <v>Yes</v>
      </c>
      <c r="AB37" t="str">
        <f t="shared" si="20"/>
        <v>Yes</v>
      </c>
    </row>
    <row r="38" spans="1:28" x14ac:dyDescent="0.25">
      <c r="A38" s="2">
        <v>5</v>
      </c>
      <c r="B38" t="s">
        <v>2</v>
      </c>
      <c r="C38" s="1">
        <v>44724</v>
      </c>
      <c r="E38" s="2" t="str">
        <f t="shared" si="0"/>
        <v>Yes</v>
      </c>
      <c r="H38" s="2"/>
      <c r="K38" s="2" t="str">
        <f t="shared" si="4"/>
        <v>Yes</v>
      </c>
      <c r="L38" s="2" t="str">
        <f t="shared" si="1"/>
        <v>Yes</v>
      </c>
      <c r="M38" s="2" t="str">
        <f t="shared" si="2"/>
        <v>Yes</v>
      </c>
      <c r="N38" s="2" t="str">
        <f t="shared" si="5"/>
        <v>Yes</v>
      </c>
      <c r="O38" s="2" t="str">
        <f t="shared" si="8"/>
        <v>Yes</v>
      </c>
      <c r="P38" s="2" t="str">
        <f t="shared" si="3"/>
        <v>Yes</v>
      </c>
      <c r="Q38" s="2" t="str">
        <f t="shared" si="6"/>
        <v>Yes</v>
      </c>
      <c r="R38" s="2" t="str">
        <f t="shared" si="9"/>
        <v>Yes</v>
      </c>
      <c r="S38" s="2" t="str">
        <f t="shared" si="13"/>
        <v>Yes</v>
      </c>
      <c r="T38" s="2" t="str">
        <f t="shared" si="7"/>
        <v>Yes</v>
      </c>
      <c r="U38" s="2" t="str">
        <f t="shared" si="10"/>
        <v>Yes</v>
      </c>
      <c r="V38" s="2" t="str">
        <f t="shared" si="14"/>
        <v>Yes</v>
      </c>
      <c r="W38" s="2" t="str">
        <f t="shared" si="16"/>
        <v>Yes</v>
      </c>
      <c r="X38" s="2" t="str">
        <f t="shared" si="11"/>
        <v>Yes</v>
      </c>
      <c r="Y38" s="2" t="str">
        <f t="shared" si="15"/>
        <v>Yes</v>
      </c>
      <c r="Z38" s="2" t="str">
        <f t="shared" si="17"/>
        <v>Yes</v>
      </c>
      <c r="AA38" s="2" t="str">
        <f t="shared" si="18"/>
        <v>Yes</v>
      </c>
      <c r="AB38" t="str">
        <f>IF(OR($G$44&gt;$I$6,$G$44=$I$6),"No","Yes")</f>
        <v>Yes</v>
      </c>
    </row>
    <row r="39" spans="1:28" x14ac:dyDescent="0.25">
      <c r="B39" t="s">
        <v>3</v>
      </c>
      <c r="C39" s="1">
        <v>44725</v>
      </c>
      <c r="E39" s="2" t="str">
        <f t="shared" si="0"/>
        <v>Yes</v>
      </c>
      <c r="H39" s="2"/>
      <c r="K39" s="2" t="str">
        <f t="shared" si="4"/>
        <v>Yes</v>
      </c>
      <c r="L39" s="2" t="str">
        <f t="shared" si="1"/>
        <v>Yes</v>
      </c>
      <c r="M39" s="2" t="str">
        <f t="shared" si="2"/>
        <v>Yes</v>
      </c>
      <c r="N39" s="2" t="str">
        <f t="shared" si="5"/>
        <v>Yes</v>
      </c>
      <c r="O39" s="2" t="str">
        <f t="shared" si="8"/>
        <v>Yes</v>
      </c>
      <c r="P39" s="2" t="str">
        <f t="shared" si="3"/>
        <v>Yes</v>
      </c>
      <c r="Q39" s="2" t="str">
        <f t="shared" si="6"/>
        <v>Yes</v>
      </c>
      <c r="R39" s="2" t="str">
        <f t="shared" si="9"/>
        <v>Yes</v>
      </c>
      <c r="S39" s="2" t="str">
        <f t="shared" si="13"/>
        <v>Yes</v>
      </c>
      <c r="T39" s="2" t="str">
        <f t="shared" si="7"/>
        <v>Yes</v>
      </c>
      <c r="U39" s="2" t="str">
        <f t="shared" si="10"/>
        <v>Yes</v>
      </c>
      <c r="V39" s="2" t="str">
        <f t="shared" si="14"/>
        <v>Yes</v>
      </c>
      <c r="W39" s="2" t="str">
        <f t="shared" si="16"/>
        <v>Yes</v>
      </c>
      <c r="X39" s="2" t="str">
        <f t="shared" si="11"/>
        <v>Yes</v>
      </c>
      <c r="Y39" s="2" t="str">
        <f t="shared" si="15"/>
        <v>Yes</v>
      </c>
      <c r="Z39" s="2" t="str">
        <f t="shared" si="17"/>
        <v>Yes</v>
      </c>
      <c r="AA39" s="2" t="str">
        <f t="shared" si="18"/>
        <v>Yes</v>
      </c>
      <c r="AB39" t="str">
        <f t="shared" ref="AB39:AB44" si="21">IF(OR($G$44&gt;$I$6,$G$44=$I$6),"No","Yes")</f>
        <v>Yes</v>
      </c>
    </row>
    <row r="40" spans="1:28" x14ac:dyDescent="0.25">
      <c r="B40" t="s">
        <v>4</v>
      </c>
      <c r="C40" s="1">
        <v>44726</v>
      </c>
      <c r="E40" s="2" t="str">
        <f t="shared" si="0"/>
        <v>Yes</v>
      </c>
      <c r="H40" s="2"/>
      <c r="K40" s="2" t="str">
        <f t="shared" si="4"/>
        <v>Yes</v>
      </c>
      <c r="L40" s="2" t="str">
        <f t="shared" si="1"/>
        <v>Yes</v>
      </c>
      <c r="M40" s="2" t="str">
        <f t="shared" si="2"/>
        <v>Yes</v>
      </c>
      <c r="N40" s="2" t="str">
        <f t="shared" si="5"/>
        <v>Yes</v>
      </c>
      <c r="O40" s="2" t="str">
        <f t="shared" si="8"/>
        <v>Yes</v>
      </c>
      <c r="P40" s="2" t="str">
        <f t="shared" si="3"/>
        <v>Yes</v>
      </c>
      <c r="Q40" s="2" t="str">
        <f t="shared" si="6"/>
        <v>Yes</v>
      </c>
      <c r="R40" s="2" t="str">
        <f t="shared" si="9"/>
        <v>Yes</v>
      </c>
      <c r="S40" s="2" t="str">
        <f t="shared" si="13"/>
        <v>Yes</v>
      </c>
      <c r="T40" s="2" t="str">
        <f t="shared" si="7"/>
        <v>Yes</v>
      </c>
      <c r="U40" s="2" t="str">
        <f t="shared" si="10"/>
        <v>Yes</v>
      </c>
      <c r="V40" s="2" t="str">
        <f t="shared" si="14"/>
        <v>Yes</v>
      </c>
      <c r="W40" s="2" t="str">
        <f t="shared" si="16"/>
        <v>Yes</v>
      </c>
      <c r="X40" s="2" t="str">
        <f t="shared" si="11"/>
        <v>Yes</v>
      </c>
      <c r="Y40" s="2" t="str">
        <f t="shared" si="15"/>
        <v>Yes</v>
      </c>
      <c r="Z40" s="2" t="str">
        <f t="shared" si="17"/>
        <v>Yes</v>
      </c>
      <c r="AA40" s="2" t="str">
        <f t="shared" si="18"/>
        <v>Yes</v>
      </c>
      <c r="AB40" t="str">
        <f t="shared" si="21"/>
        <v>Yes</v>
      </c>
    </row>
    <row r="41" spans="1:28" x14ac:dyDescent="0.25">
      <c r="B41" t="s">
        <v>5</v>
      </c>
      <c r="C41" s="1">
        <v>44727</v>
      </c>
      <c r="E41" s="2" t="str">
        <f t="shared" si="0"/>
        <v>Yes</v>
      </c>
      <c r="H41" s="2"/>
      <c r="K41" s="2" t="str">
        <f t="shared" si="4"/>
        <v>Yes</v>
      </c>
      <c r="L41" s="2" t="str">
        <f t="shared" si="1"/>
        <v>Yes</v>
      </c>
      <c r="M41" s="2" t="str">
        <f t="shared" si="2"/>
        <v>Yes</v>
      </c>
      <c r="N41" s="2" t="str">
        <f t="shared" si="5"/>
        <v>Yes</v>
      </c>
      <c r="O41" s="2" t="str">
        <f t="shared" si="8"/>
        <v>Yes</v>
      </c>
      <c r="P41" s="2" t="str">
        <f t="shared" si="3"/>
        <v>Yes</v>
      </c>
      <c r="Q41" s="2" t="str">
        <f t="shared" si="6"/>
        <v>Yes</v>
      </c>
      <c r="R41" s="2" t="str">
        <f t="shared" si="9"/>
        <v>Yes</v>
      </c>
      <c r="S41" s="2" t="str">
        <f t="shared" si="13"/>
        <v>Yes</v>
      </c>
      <c r="T41" s="2" t="str">
        <f t="shared" si="7"/>
        <v>Yes</v>
      </c>
      <c r="U41" s="2" t="str">
        <f t="shared" si="10"/>
        <v>Yes</v>
      </c>
      <c r="V41" s="2" t="str">
        <f t="shared" si="14"/>
        <v>Yes</v>
      </c>
      <c r="W41" s="2" t="str">
        <f t="shared" si="16"/>
        <v>Yes</v>
      </c>
      <c r="X41" s="2" t="str">
        <f t="shared" si="11"/>
        <v>Yes</v>
      </c>
      <c r="Y41" s="2" t="str">
        <f t="shared" si="15"/>
        <v>Yes</v>
      </c>
      <c r="Z41" s="2" t="str">
        <f t="shared" si="17"/>
        <v>Yes</v>
      </c>
      <c r="AA41" s="2" t="str">
        <f t="shared" si="18"/>
        <v>Yes</v>
      </c>
      <c r="AB41" t="str">
        <f t="shared" si="21"/>
        <v>Yes</v>
      </c>
    </row>
    <row r="42" spans="1:28" x14ac:dyDescent="0.25">
      <c r="B42" t="s">
        <v>6</v>
      </c>
      <c r="C42" s="1">
        <v>44728</v>
      </c>
      <c r="E42" s="2" t="str">
        <f t="shared" si="0"/>
        <v>Yes</v>
      </c>
      <c r="H42" s="2"/>
      <c r="K42" s="2" t="str">
        <f t="shared" si="4"/>
        <v>Yes</v>
      </c>
      <c r="L42" s="2" t="str">
        <f t="shared" si="1"/>
        <v>Yes</v>
      </c>
      <c r="M42" s="2" t="str">
        <f t="shared" si="2"/>
        <v>Yes</v>
      </c>
      <c r="N42" s="2" t="str">
        <f t="shared" si="5"/>
        <v>Yes</v>
      </c>
      <c r="O42" s="2" t="str">
        <f t="shared" si="8"/>
        <v>Yes</v>
      </c>
      <c r="P42" s="2" t="str">
        <f t="shared" si="3"/>
        <v>Yes</v>
      </c>
      <c r="Q42" s="2" t="str">
        <f t="shared" si="6"/>
        <v>Yes</v>
      </c>
      <c r="R42" s="2" t="str">
        <f t="shared" si="9"/>
        <v>Yes</v>
      </c>
      <c r="S42" s="2" t="str">
        <f t="shared" si="13"/>
        <v>Yes</v>
      </c>
      <c r="T42" s="2" t="str">
        <f t="shared" si="7"/>
        <v>Yes</v>
      </c>
      <c r="U42" s="2" t="str">
        <f t="shared" si="10"/>
        <v>Yes</v>
      </c>
      <c r="V42" s="2" t="str">
        <f t="shared" si="14"/>
        <v>Yes</v>
      </c>
      <c r="W42" s="2" t="str">
        <f t="shared" si="16"/>
        <v>Yes</v>
      </c>
      <c r="X42" s="2" t="str">
        <f t="shared" si="11"/>
        <v>Yes</v>
      </c>
      <c r="Y42" s="2" t="str">
        <f t="shared" si="15"/>
        <v>Yes</v>
      </c>
      <c r="Z42" s="2" t="str">
        <f t="shared" si="17"/>
        <v>Yes</v>
      </c>
      <c r="AA42" s="2" t="str">
        <f t="shared" si="18"/>
        <v>Yes</v>
      </c>
      <c r="AB42" t="str">
        <f t="shared" si="21"/>
        <v>Yes</v>
      </c>
    </row>
    <row r="43" spans="1:28" x14ac:dyDescent="0.25">
      <c r="B43" t="s">
        <v>7</v>
      </c>
      <c r="C43" s="1">
        <v>44729</v>
      </c>
      <c r="E43" s="2" t="str">
        <f t="shared" si="0"/>
        <v>Yes</v>
      </c>
      <c r="H43" s="2"/>
      <c r="K43" s="2" t="str">
        <f t="shared" si="4"/>
        <v>Yes</v>
      </c>
      <c r="L43" s="2" t="str">
        <f t="shared" si="1"/>
        <v>Yes</v>
      </c>
      <c r="M43" s="2" t="str">
        <f t="shared" si="2"/>
        <v>Yes</v>
      </c>
      <c r="N43" s="2" t="str">
        <f t="shared" si="5"/>
        <v>Yes</v>
      </c>
      <c r="O43" s="2" t="str">
        <f t="shared" si="8"/>
        <v>Yes</v>
      </c>
      <c r="P43" s="2" t="str">
        <f t="shared" si="3"/>
        <v>Yes</v>
      </c>
      <c r="Q43" s="2" t="str">
        <f t="shared" si="6"/>
        <v>Yes</v>
      </c>
      <c r="R43" s="2" t="str">
        <f t="shared" si="9"/>
        <v>Yes</v>
      </c>
      <c r="S43" s="2" t="str">
        <f t="shared" si="13"/>
        <v>Yes</v>
      </c>
      <c r="T43" s="2" t="str">
        <f t="shared" si="7"/>
        <v>Yes</v>
      </c>
      <c r="U43" s="2" t="str">
        <f t="shared" si="10"/>
        <v>Yes</v>
      </c>
      <c r="V43" s="2" t="str">
        <f t="shared" si="14"/>
        <v>Yes</v>
      </c>
      <c r="W43" s="2" t="str">
        <f t="shared" si="16"/>
        <v>Yes</v>
      </c>
      <c r="X43" s="2" t="str">
        <f t="shared" si="11"/>
        <v>Yes</v>
      </c>
      <c r="Y43" s="2" t="str">
        <f t="shared" si="15"/>
        <v>Yes</v>
      </c>
      <c r="Z43" s="2" t="str">
        <f t="shared" si="17"/>
        <v>Yes</v>
      </c>
      <c r="AA43" s="2" t="str">
        <f t="shared" si="18"/>
        <v>Yes</v>
      </c>
      <c r="AB43" t="str">
        <f t="shared" si="21"/>
        <v>Yes</v>
      </c>
    </row>
    <row r="44" spans="1:28" x14ac:dyDescent="0.25">
      <c r="B44" t="s">
        <v>8</v>
      </c>
      <c r="C44" s="1">
        <v>44730</v>
      </c>
      <c r="E44" s="2" t="str">
        <f t="shared" si="0"/>
        <v>Yes</v>
      </c>
      <c r="G44" s="2">
        <f>SUM(D38:D44)</f>
        <v>0</v>
      </c>
      <c r="H44" s="2">
        <f>$I$6-G44</f>
        <v>150</v>
      </c>
      <c r="K44" s="2" t="str">
        <f t="shared" si="4"/>
        <v>Yes</v>
      </c>
      <c r="L44" s="2" t="str">
        <f t="shared" si="1"/>
        <v>Yes</v>
      </c>
      <c r="M44" s="2" t="str">
        <f t="shared" si="2"/>
        <v>Yes</v>
      </c>
      <c r="N44" s="2" t="str">
        <f t="shared" si="5"/>
        <v>Yes</v>
      </c>
      <c r="O44" s="2" t="str">
        <f t="shared" si="8"/>
        <v>Yes</v>
      </c>
      <c r="P44" s="2" t="str">
        <f t="shared" si="3"/>
        <v>Yes</v>
      </c>
      <c r="Q44" s="2" t="str">
        <f t="shared" si="6"/>
        <v>Yes</v>
      </c>
      <c r="R44" s="2" t="str">
        <f t="shared" si="9"/>
        <v>Yes</v>
      </c>
      <c r="S44" s="2" t="str">
        <f t="shared" si="13"/>
        <v>Yes</v>
      </c>
      <c r="T44" s="2" t="str">
        <f t="shared" si="7"/>
        <v>Yes</v>
      </c>
      <c r="U44" s="2" t="str">
        <f t="shared" si="10"/>
        <v>Yes</v>
      </c>
      <c r="V44" s="2" t="str">
        <f t="shared" si="14"/>
        <v>Yes</v>
      </c>
      <c r="W44" s="2" t="str">
        <f t="shared" si="16"/>
        <v>Yes</v>
      </c>
      <c r="X44" s="2" t="str">
        <f t="shared" si="11"/>
        <v>Yes</v>
      </c>
      <c r="Y44" s="2" t="str">
        <f t="shared" si="15"/>
        <v>Yes</v>
      </c>
      <c r="Z44" s="2" t="str">
        <f t="shared" si="17"/>
        <v>Yes</v>
      </c>
      <c r="AA44" s="2" t="str">
        <f t="shared" si="18"/>
        <v>Yes</v>
      </c>
      <c r="AB44" t="str">
        <f t="shared" si="21"/>
        <v>Yes</v>
      </c>
    </row>
    <row r="45" spans="1:28" x14ac:dyDescent="0.25">
      <c r="A45" s="2">
        <v>6</v>
      </c>
      <c r="B45" t="s">
        <v>2</v>
      </c>
      <c r="C45" s="1">
        <v>44731</v>
      </c>
      <c r="E45" s="2" t="str">
        <f t="shared" si="0"/>
        <v>Yes</v>
      </c>
      <c r="H45" s="2"/>
      <c r="K45" s="2" t="str">
        <f t="shared" si="4"/>
        <v>Yes</v>
      </c>
      <c r="L45" s="2" t="str">
        <f t="shared" si="1"/>
        <v>Yes</v>
      </c>
      <c r="M45" s="2" t="str">
        <f t="shared" si="2"/>
        <v>Yes</v>
      </c>
      <c r="N45" s="2" t="str">
        <f t="shared" si="5"/>
        <v>Yes</v>
      </c>
      <c r="O45" s="2" t="str">
        <f t="shared" si="8"/>
        <v>Yes</v>
      </c>
      <c r="P45" s="2" t="str">
        <f t="shared" si="3"/>
        <v>Yes</v>
      </c>
      <c r="Q45" s="2" t="str">
        <f t="shared" si="6"/>
        <v>Yes</v>
      </c>
      <c r="R45" s="2" t="str">
        <f t="shared" si="9"/>
        <v>Yes</v>
      </c>
      <c r="S45" s="2" t="str">
        <f t="shared" si="13"/>
        <v>Yes</v>
      </c>
      <c r="T45" s="2" t="str">
        <f t="shared" si="7"/>
        <v>Yes</v>
      </c>
      <c r="U45" s="2" t="str">
        <f t="shared" si="10"/>
        <v>Yes</v>
      </c>
      <c r="V45" s="2" t="str">
        <f t="shared" si="14"/>
        <v>Yes</v>
      </c>
      <c r="W45" s="2" t="str">
        <f t="shared" si="16"/>
        <v>Yes</v>
      </c>
      <c r="X45" s="2" t="str">
        <f t="shared" si="11"/>
        <v>Yes</v>
      </c>
      <c r="Y45" s="2" t="str">
        <f t="shared" si="15"/>
        <v>Yes</v>
      </c>
      <c r="Z45" s="2" t="str">
        <f t="shared" si="17"/>
        <v>Yes</v>
      </c>
      <c r="AA45" s="2" t="str">
        <f t="shared" si="18"/>
        <v>Yes</v>
      </c>
      <c r="AB45" t="str">
        <f>IF(OR($G$51&gt;$I$6,$G$51=$I$6),"No","Yes")</f>
        <v>Yes</v>
      </c>
    </row>
    <row r="46" spans="1:28" x14ac:dyDescent="0.25">
      <c r="B46" t="s">
        <v>3</v>
      </c>
      <c r="C46" s="1">
        <v>44732</v>
      </c>
      <c r="E46" s="2" t="str">
        <f t="shared" si="0"/>
        <v>Yes</v>
      </c>
      <c r="H46" s="2"/>
      <c r="K46" s="2" t="str">
        <f t="shared" si="4"/>
        <v>Yes</v>
      </c>
      <c r="L46" s="2" t="str">
        <f t="shared" si="1"/>
        <v>Yes</v>
      </c>
      <c r="M46" s="2" t="str">
        <f t="shared" si="2"/>
        <v>Yes</v>
      </c>
      <c r="N46" s="2" t="str">
        <f t="shared" si="5"/>
        <v>Yes</v>
      </c>
      <c r="O46" s="2" t="str">
        <f t="shared" si="8"/>
        <v>Yes</v>
      </c>
      <c r="P46" s="2" t="str">
        <f t="shared" si="3"/>
        <v>Yes</v>
      </c>
      <c r="Q46" s="2" t="str">
        <f t="shared" si="6"/>
        <v>Yes</v>
      </c>
      <c r="R46" s="2" t="str">
        <f t="shared" si="9"/>
        <v>Yes</v>
      </c>
      <c r="S46" s="2" t="str">
        <f t="shared" si="13"/>
        <v>Yes</v>
      </c>
      <c r="T46" s="2" t="str">
        <f t="shared" si="7"/>
        <v>Yes</v>
      </c>
      <c r="U46" s="2" t="str">
        <f t="shared" si="10"/>
        <v>Yes</v>
      </c>
      <c r="V46" s="2" t="str">
        <f t="shared" si="14"/>
        <v>Yes</v>
      </c>
      <c r="W46" s="2" t="str">
        <f t="shared" si="16"/>
        <v>Yes</v>
      </c>
      <c r="X46" s="2" t="str">
        <f t="shared" si="11"/>
        <v>Yes</v>
      </c>
      <c r="Y46" s="2" t="str">
        <f t="shared" si="15"/>
        <v>Yes</v>
      </c>
      <c r="Z46" s="2" t="str">
        <f t="shared" si="17"/>
        <v>Yes</v>
      </c>
      <c r="AA46" s="2" t="str">
        <f t="shared" si="18"/>
        <v>Yes</v>
      </c>
      <c r="AB46" t="str">
        <f t="shared" ref="AB46:AB51" si="22">IF(OR($G$51&gt;$I$6,$G$51=$I$6),"No","Yes")</f>
        <v>Yes</v>
      </c>
    </row>
    <row r="47" spans="1:28" x14ac:dyDescent="0.25">
      <c r="B47" t="s">
        <v>4</v>
      </c>
      <c r="C47" s="1">
        <v>44733</v>
      </c>
      <c r="E47" s="2" t="str">
        <f t="shared" si="0"/>
        <v>Yes</v>
      </c>
      <c r="H47" s="2"/>
      <c r="K47" s="2" t="str">
        <f t="shared" si="4"/>
        <v>Yes</v>
      </c>
      <c r="L47" s="2" t="str">
        <f t="shared" si="1"/>
        <v>Yes</v>
      </c>
      <c r="M47" s="2" t="str">
        <f t="shared" si="2"/>
        <v>Yes</v>
      </c>
      <c r="N47" s="2" t="str">
        <f t="shared" si="5"/>
        <v>Yes</v>
      </c>
      <c r="O47" s="2" t="str">
        <f t="shared" si="8"/>
        <v>Yes</v>
      </c>
      <c r="P47" s="2" t="str">
        <f t="shared" si="3"/>
        <v>Yes</v>
      </c>
      <c r="Q47" s="2" t="str">
        <f t="shared" si="6"/>
        <v>Yes</v>
      </c>
      <c r="R47" s="2" t="str">
        <f t="shared" si="9"/>
        <v>Yes</v>
      </c>
      <c r="S47" s="2" t="str">
        <f t="shared" si="13"/>
        <v>Yes</v>
      </c>
      <c r="T47" s="2" t="str">
        <f t="shared" si="7"/>
        <v>Yes</v>
      </c>
      <c r="U47" s="2" t="str">
        <f t="shared" si="10"/>
        <v>Yes</v>
      </c>
      <c r="V47" s="2" t="str">
        <f t="shared" si="14"/>
        <v>Yes</v>
      </c>
      <c r="W47" s="2" t="str">
        <f t="shared" si="16"/>
        <v>Yes</v>
      </c>
      <c r="X47" s="2" t="str">
        <f t="shared" si="11"/>
        <v>Yes</v>
      </c>
      <c r="Y47" s="2" t="str">
        <f t="shared" si="15"/>
        <v>Yes</v>
      </c>
      <c r="Z47" s="2" t="str">
        <f t="shared" si="17"/>
        <v>Yes</v>
      </c>
      <c r="AA47" s="2" t="str">
        <f t="shared" si="18"/>
        <v>Yes</v>
      </c>
      <c r="AB47" t="str">
        <f t="shared" si="22"/>
        <v>Yes</v>
      </c>
    </row>
    <row r="48" spans="1:28" x14ac:dyDescent="0.25">
      <c r="B48" t="s">
        <v>5</v>
      </c>
      <c r="C48" s="1">
        <v>44734</v>
      </c>
      <c r="E48" s="2" t="str">
        <f t="shared" si="0"/>
        <v>Yes</v>
      </c>
      <c r="H48" s="2"/>
      <c r="K48" s="2" t="str">
        <f t="shared" si="4"/>
        <v>Yes</v>
      </c>
      <c r="L48" s="2" t="str">
        <f t="shared" si="1"/>
        <v>Yes</v>
      </c>
      <c r="M48" s="2" t="str">
        <f t="shared" si="2"/>
        <v>Yes</v>
      </c>
      <c r="N48" s="2" t="str">
        <f t="shared" si="5"/>
        <v>Yes</v>
      </c>
      <c r="O48" s="2" t="str">
        <f t="shared" si="8"/>
        <v>Yes</v>
      </c>
      <c r="P48" s="2" t="str">
        <f t="shared" si="3"/>
        <v>Yes</v>
      </c>
      <c r="Q48" s="2" t="str">
        <f t="shared" si="6"/>
        <v>Yes</v>
      </c>
      <c r="R48" s="2" t="str">
        <f t="shared" si="9"/>
        <v>Yes</v>
      </c>
      <c r="S48" s="2" t="str">
        <f t="shared" si="13"/>
        <v>Yes</v>
      </c>
      <c r="T48" s="2" t="str">
        <f t="shared" si="7"/>
        <v>Yes</v>
      </c>
      <c r="U48" s="2" t="str">
        <f t="shared" si="10"/>
        <v>Yes</v>
      </c>
      <c r="V48" s="2" t="str">
        <f t="shared" si="14"/>
        <v>Yes</v>
      </c>
      <c r="W48" s="2" t="str">
        <f t="shared" si="16"/>
        <v>Yes</v>
      </c>
      <c r="X48" s="2" t="str">
        <f t="shared" si="11"/>
        <v>Yes</v>
      </c>
      <c r="Y48" s="2" t="str">
        <f t="shared" si="15"/>
        <v>Yes</v>
      </c>
      <c r="Z48" s="2" t="str">
        <f t="shared" si="17"/>
        <v>Yes</v>
      </c>
      <c r="AA48" s="2" t="str">
        <f t="shared" si="18"/>
        <v>Yes</v>
      </c>
      <c r="AB48" t="str">
        <f t="shared" si="22"/>
        <v>Yes</v>
      </c>
    </row>
    <row r="49" spans="1:28" x14ac:dyDescent="0.25">
      <c r="B49" t="s">
        <v>6</v>
      </c>
      <c r="C49" s="1">
        <v>44735</v>
      </c>
      <c r="E49" s="2" t="str">
        <f t="shared" si="0"/>
        <v>Yes</v>
      </c>
      <c r="H49" s="2"/>
      <c r="K49" s="2" t="str">
        <f t="shared" si="4"/>
        <v>Yes</v>
      </c>
      <c r="L49" s="2" t="str">
        <f t="shared" si="1"/>
        <v>Yes</v>
      </c>
      <c r="M49" s="2" t="str">
        <f t="shared" si="2"/>
        <v>Yes</v>
      </c>
      <c r="N49" s="2" t="str">
        <f t="shared" si="5"/>
        <v>Yes</v>
      </c>
      <c r="O49" s="2" t="str">
        <f t="shared" si="8"/>
        <v>Yes</v>
      </c>
      <c r="P49" s="2" t="str">
        <f t="shared" si="3"/>
        <v>Yes</v>
      </c>
      <c r="Q49" s="2" t="str">
        <f t="shared" si="6"/>
        <v>Yes</v>
      </c>
      <c r="R49" s="2" t="str">
        <f t="shared" si="9"/>
        <v>Yes</v>
      </c>
      <c r="S49" s="2" t="str">
        <f t="shared" si="13"/>
        <v>Yes</v>
      </c>
      <c r="T49" s="2" t="str">
        <f t="shared" si="7"/>
        <v>Yes</v>
      </c>
      <c r="U49" s="2" t="str">
        <f t="shared" si="10"/>
        <v>Yes</v>
      </c>
      <c r="V49" s="2" t="str">
        <f t="shared" si="14"/>
        <v>Yes</v>
      </c>
      <c r="W49" s="2" t="str">
        <f t="shared" si="16"/>
        <v>Yes</v>
      </c>
      <c r="X49" s="2" t="str">
        <f t="shared" si="11"/>
        <v>Yes</v>
      </c>
      <c r="Y49" s="2" t="str">
        <f t="shared" si="15"/>
        <v>Yes</v>
      </c>
      <c r="Z49" s="2" t="str">
        <f t="shared" si="17"/>
        <v>Yes</v>
      </c>
      <c r="AA49" s="2" t="str">
        <f t="shared" si="18"/>
        <v>Yes</v>
      </c>
      <c r="AB49" t="str">
        <f t="shared" si="22"/>
        <v>Yes</v>
      </c>
    </row>
    <row r="50" spans="1:28" x14ac:dyDescent="0.25">
      <c r="B50" t="s">
        <v>7</v>
      </c>
      <c r="C50" s="1">
        <v>44736</v>
      </c>
      <c r="E50" s="2" t="str">
        <f t="shared" si="0"/>
        <v>Yes</v>
      </c>
      <c r="H50" s="2"/>
      <c r="K50" s="2" t="str">
        <f t="shared" si="4"/>
        <v>Yes</v>
      </c>
      <c r="L50" s="2" t="str">
        <f t="shared" si="1"/>
        <v>Yes</v>
      </c>
      <c r="M50" s="2" t="str">
        <f t="shared" si="2"/>
        <v>Yes</v>
      </c>
      <c r="N50" s="2" t="str">
        <f t="shared" si="5"/>
        <v>Yes</v>
      </c>
      <c r="O50" s="2" t="str">
        <f t="shared" si="8"/>
        <v>Yes</v>
      </c>
      <c r="P50" s="2" t="str">
        <f t="shared" si="3"/>
        <v>Yes</v>
      </c>
      <c r="Q50" s="2" t="str">
        <f t="shared" si="6"/>
        <v>Yes</v>
      </c>
      <c r="R50" s="2" t="str">
        <f t="shared" si="9"/>
        <v>Yes</v>
      </c>
      <c r="S50" s="2" t="str">
        <f t="shared" si="13"/>
        <v>Yes</v>
      </c>
      <c r="T50" s="2" t="str">
        <f t="shared" si="7"/>
        <v>Yes</v>
      </c>
      <c r="U50" s="2" t="str">
        <f t="shared" si="10"/>
        <v>Yes</v>
      </c>
      <c r="V50" s="2" t="str">
        <f t="shared" si="14"/>
        <v>Yes</v>
      </c>
      <c r="W50" s="2" t="str">
        <f t="shared" si="16"/>
        <v>Yes</v>
      </c>
      <c r="X50" s="2" t="str">
        <f t="shared" si="11"/>
        <v>Yes</v>
      </c>
      <c r="Y50" s="2" t="str">
        <f t="shared" si="15"/>
        <v>Yes</v>
      </c>
      <c r="Z50" s="2" t="str">
        <f t="shared" si="17"/>
        <v>Yes</v>
      </c>
      <c r="AA50" s="2" t="str">
        <f t="shared" si="18"/>
        <v>Yes</v>
      </c>
      <c r="AB50" t="str">
        <f t="shared" si="22"/>
        <v>Yes</v>
      </c>
    </row>
    <row r="51" spans="1:28" x14ac:dyDescent="0.25">
      <c r="B51" t="s">
        <v>8</v>
      </c>
      <c r="C51" s="1">
        <v>44737</v>
      </c>
      <c r="E51" s="2" t="str">
        <f t="shared" si="0"/>
        <v>Yes</v>
      </c>
      <c r="G51" s="2">
        <f>SUM(D45:D51)</f>
        <v>0</v>
      </c>
      <c r="H51" s="2">
        <f>$I$6-G51</f>
        <v>150</v>
      </c>
      <c r="K51" s="2" t="str">
        <f t="shared" si="4"/>
        <v>Yes</v>
      </c>
      <c r="L51" s="2" t="str">
        <f t="shared" si="1"/>
        <v>Yes</v>
      </c>
      <c r="M51" s="2" t="str">
        <f t="shared" si="2"/>
        <v>Yes</v>
      </c>
      <c r="N51" s="2" t="str">
        <f t="shared" si="5"/>
        <v>Yes</v>
      </c>
      <c r="O51" s="2" t="str">
        <f t="shared" si="8"/>
        <v>Yes</v>
      </c>
      <c r="P51" s="2" t="str">
        <f t="shared" si="3"/>
        <v>Yes</v>
      </c>
      <c r="Q51" s="2" t="str">
        <f t="shared" si="6"/>
        <v>Yes</v>
      </c>
      <c r="R51" s="2" t="str">
        <f t="shared" si="9"/>
        <v>Yes</v>
      </c>
      <c r="S51" s="2" t="str">
        <f t="shared" si="13"/>
        <v>Yes</v>
      </c>
      <c r="T51" s="2" t="str">
        <f t="shared" si="7"/>
        <v>Yes</v>
      </c>
      <c r="U51" s="2" t="str">
        <f t="shared" si="10"/>
        <v>Yes</v>
      </c>
      <c r="V51" s="2" t="str">
        <f t="shared" si="14"/>
        <v>Yes</v>
      </c>
      <c r="W51" s="2" t="str">
        <f t="shared" si="16"/>
        <v>Yes</v>
      </c>
      <c r="X51" s="2" t="str">
        <f t="shared" si="11"/>
        <v>Yes</v>
      </c>
      <c r="Y51" s="2" t="str">
        <f t="shared" si="15"/>
        <v>Yes</v>
      </c>
      <c r="Z51" s="2" t="str">
        <f t="shared" si="17"/>
        <v>Yes</v>
      </c>
      <c r="AA51" s="2" t="str">
        <f t="shared" si="18"/>
        <v>Yes</v>
      </c>
      <c r="AB51" t="str">
        <f t="shared" si="22"/>
        <v>Yes</v>
      </c>
    </row>
    <row r="52" spans="1:28" x14ac:dyDescent="0.25">
      <c r="A52" s="2">
        <v>7</v>
      </c>
      <c r="B52" t="s">
        <v>2</v>
      </c>
      <c r="C52" s="1">
        <v>44738</v>
      </c>
      <c r="E52" s="2" t="str">
        <f t="shared" si="0"/>
        <v>Yes</v>
      </c>
      <c r="H52" s="2"/>
      <c r="K52" s="2" t="str">
        <f t="shared" si="4"/>
        <v>Yes</v>
      </c>
      <c r="L52" s="2" t="str">
        <f t="shared" si="1"/>
        <v>Yes</v>
      </c>
      <c r="M52" s="2" t="str">
        <f t="shared" si="2"/>
        <v>Yes</v>
      </c>
      <c r="N52" s="2" t="str">
        <f t="shared" si="5"/>
        <v>Yes</v>
      </c>
      <c r="O52" s="2" t="str">
        <f t="shared" si="8"/>
        <v>Yes</v>
      </c>
      <c r="P52" s="2" t="str">
        <f t="shared" si="3"/>
        <v>Yes</v>
      </c>
      <c r="Q52" s="2" t="str">
        <f t="shared" si="6"/>
        <v>Yes</v>
      </c>
      <c r="R52" s="2" t="str">
        <f t="shared" si="9"/>
        <v>Yes</v>
      </c>
      <c r="S52" s="2" t="str">
        <f t="shared" si="13"/>
        <v>Yes</v>
      </c>
      <c r="T52" s="2" t="str">
        <f t="shared" si="7"/>
        <v>Yes</v>
      </c>
      <c r="U52" s="2" t="str">
        <f t="shared" si="10"/>
        <v>Yes</v>
      </c>
      <c r="V52" s="2" t="str">
        <f t="shared" si="14"/>
        <v>Yes</v>
      </c>
      <c r="W52" s="2" t="str">
        <f t="shared" si="16"/>
        <v>Yes</v>
      </c>
      <c r="X52" s="2" t="str">
        <f t="shared" si="11"/>
        <v>Yes</v>
      </c>
      <c r="Y52" s="2" t="str">
        <f t="shared" si="15"/>
        <v>Yes</v>
      </c>
      <c r="Z52" s="2" t="str">
        <f t="shared" si="17"/>
        <v>Yes</v>
      </c>
      <c r="AA52" s="2" t="str">
        <f t="shared" si="18"/>
        <v>Yes</v>
      </c>
      <c r="AB52" t="str">
        <f>IF(OR($G$58&gt;$I$6,$G$58=$I$6),"No","Yes")</f>
        <v>Yes</v>
      </c>
    </row>
    <row r="53" spans="1:28" x14ac:dyDescent="0.25">
      <c r="B53" t="s">
        <v>3</v>
      </c>
      <c r="C53" s="1">
        <v>44739</v>
      </c>
      <c r="E53" s="2" t="str">
        <f t="shared" si="0"/>
        <v>Yes</v>
      </c>
      <c r="H53" s="2"/>
      <c r="K53" s="2" t="str">
        <f t="shared" si="4"/>
        <v>Yes</v>
      </c>
      <c r="L53" s="2" t="str">
        <f t="shared" si="1"/>
        <v>Yes</v>
      </c>
      <c r="M53" s="2" t="str">
        <f t="shared" si="2"/>
        <v>Yes</v>
      </c>
      <c r="N53" s="2" t="str">
        <f t="shared" si="5"/>
        <v>Yes</v>
      </c>
      <c r="O53" s="2" t="str">
        <f t="shared" si="8"/>
        <v>Yes</v>
      </c>
      <c r="P53" s="2" t="str">
        <f t="shared" si="3"/>
        <v>Yes</v>
      </c>
      <c r="Q53" s="2" t="str">
        <f t="shared" si="6"/>
        <v>Yes</v>
      </c>
      <c r="R53" s="2" t="str">
        <f t="shared" si="9"/>
        <v>Yes</v>
      </c>
      <c r="S53" s="2" t="str">
        <f t="shared" si="13"/>
        <v>Yes</v>
      </c>
      <c r="T53" s="2" t="str">
        <f t="shared" si="7"/>
        <v>Yes</v>
      </c>
      <c r="U53" s="2" t="str">
        <f t="shared" si="10"/>
        <v>Yes</v>
      </c>
      <c r="V53" s="2" t="str">
        <f t="shared" si="14"/>
        <v>Yes</v>
      </c>
      <c r="W53" s="2" t="str">
        <f t="shared" si="16"/>
        <v>Yes</v>
      </c>
      <c r="X53" s="2" t="str">
        <f t="shared" si="11"/>
        <v>Yes</v>
      </c>
      <c r="Y53" s="2" t="str">
        <f t="shared" si="15"/>
        <v>Yes</v>
      </c>
      <c r="Z53" s="2" t="str">
        <f t="shared" si="17"/>
        <v>Yes</v>
      </c>
      <c r="AA53" s="2" t="str">
        <f t="shared" si="18"/>
        <v>Yes</v>
      </c>
      <c r="AB53" t="str">
        <f t="shared" ref="AB53:AB58" si="23">IF(OR($G$58&gt;$I$6,$G$58=$I$6),"No","Yes")</f>
        <v>Yes</v>
      </c>
    </row>
    <row r="54" spans="1:28" x14ac:dyDescent="0.25">
      <c r="B54" t="s">
        <v>4</v>
      </c>
      <c r="C54" s="1">
        <v>44740</v>
      </c>
      <c r="E54" s="2" t="str">
        <f t="shared" si="0"/>
        <v>Yes</v>
      </c>
      <c r="H54" s="2"/>
      <c r="K54" s="2" t="str">
        <f t="shared" si="4"/>
        <v>Yes</v>
      </c>
      <c r="L54" s="2" t="str">
        <f t="shared" si="1"/>
        <v>Yes</v>
      </c>
      <c r="M54" s="2" t="str">
        <f t="shared" si="2"/>
        <v>Yes</v>
      </c>
      <c r="N54" s="2" t="str">
        <f t="shared" si="5"/>
        <v>Yes</v>
      </c>
      <c r="O54" s="2" t="str">
        <f t="shared" si="8"/>
        <v>Yes</v>
      </c>
      <c r="P54" s="2" t="str">
        <f t="shared" si="3"/>
        <v>Yes</v>
      </c>
      <c r="Q54" s="2" t="str">
        <f t="shared" si="6"/>
        <v>Yes</v>
      </c>
      <c r="R54" s="2" t="str">
        <f t="shared" si="9"/>
        <v>Yes</v>
      </c>
      <c r="S54" s="2" t="str">
        <f t="shared" si="13"/>
        <v>Yes</v>
      </c>
      <c r="T54" s="2" t="str">
        <f t="shared" si="7"/>
        <v>Yes</v>
      </c>
      <c r="U54" s="2" t="str">
        <f t="shared" si="10"/>
        <v>Yes</v>
      </c>
      <c r="V54" s="2" t="str">
        <f t="shared" si="14"/>
        <v>Yes</v>
      </c>
      <c r="W54" s="2" t="str">
        <f t="shared" si="16"/>
        <v>Yes</v>
      </c>
      <c r="X54" s="2" t="str">
        <f t="shared" si="11"/>
        <v>Yes</v>
      </c>
      <c r="Y54" s="2" t="str">
        <f t="shared" si="15"/>
        <v>Yes</v>
      </c>
      <c r="Z54" s="2" t="str">
        <f t="shared" si="17"/>
        <v>Yes</v>
      </c>
      <c r="AA54" s="2" t="str">
        <f t="shared" si="18"/>
        <v>Yes</v>
      </c>
      <c r="AB54" t="str">
        <f t="shared" si="23"/>
        <v>Yes</v>
      </c>
    </row>
    <row r="55" spans="1:28" x14ac:dyDescent="0.25">
      <c r="B55" t="s">
        <v>5</v>
      </c>
      <c r="C55" s="1">
        <v>44741</v>
      </c>
      <c r="E55" s="2" t="str">
        <f t="shared" si="0"/>
        <v>Yes</v>
      </c>
      <c r="H55" s="2"/>
      <c r="K55" s="2" t="str">
        <f t="shared" si="4"/>
        <v>Yes</v>
      </c>
      <c r="L55" s="2" t="str">
        <f t="shared" si="1"/>
        <v>Yes</v>
      </c>
      <c r="M55" s="2" t="str">
        <f t="shared" si="2"/>
        <v>Yes</v>
      </c>
      <c r="N55" s="2" t="str">
        <f t="shared" si="5"/>
        <v>Yes</v>
      </c>
      <c r="O55" s="2" t="str">
        <f t="shared" si="8"/>
        <v>Yes</v>
      </c>
      <c r="P55" s="2" t="str">
        <f t="shared" si="3"/>
        <v>Yes</v>
      </c>
      <c r="Q55" s="2" t="str">
        <f t="shared" si="6"/>
        <v>Yes</v>
      </c>
      <c r="R55" s="2" t="str">
        <f t="shared" si="9"/>
        <v>Yes</v>
      </c>
      <c r="S55" s="2" t="str">
        <f t="shared" si="13"/>
        <v>Yes</v>
      </c>
      <c r="T55" s="2" t="str">
        <f t="shared" si="7"/>
        <v>Yes</v>
      </c>
      <c r="U55" s="2" t="str">
        <f t="shared" si="10"/>
        <v>Yes</v>
      </c>
      <c r="V55" s="2" t="str">
        <f t="shared" si="14"/>
        <v>Yes</v>
      </c>
      <c r="W55" s="2" t="str">
        <f t="shared" si="16"/>
        <v>Yes</v>
      </c>
      <c r="X55" s="2" t="str">
        <f t="shared" si="11"/>
        <v>Yes</v>
      </c>
      <c r="Y55" s="2" t="str">
        <f t="shared" si="15"/>
        <v>Yes</v>
      </c>
      <c r="Z55" s="2" t="str">
        <f t="shared" si="17"/>
        <v>Yes</v>
      </c>
      <c r="AA55" s="2" t="str">
        <f t="shared" si="18"/>
        <v>Yes</v>
      </c>
      <c r="AB55" t="str">
        <f t="shared" si="23"/>
        <v>Yes</v>
      </c>
    </row>
    <row r="56" spans="1:28" x14ac:dyDescent="0.25">
      <c r="B56" t="s">
        <v>6</v>
      </c>
      <c r="C56" s="1">
        <v>44742</v>
      </c>
      <c r="E56" s="2" t="str">
        <f t="shared" si="0"/>
        <v>Yes</v>
      </c>
      <c r="H56" s="2"/>
      <c r="K56" s="2" t="str">
        <f t="shared" si="4"/>
        <v>Yes</v>
      </c>
      <c r="L56" s="2" t="str">
        <f t="shared" si="1"/>
        <v>Yes</v>
      </c>
      <c r="M56" s="2" t="str">
        <f t="shared" si="2"/>
        <v>Yes</v>
      </c>
      <c r="N56" s="2" t="str">
        <f t="shared" si="5"/>
        <v>Yes</v>
      </c>
      <c r="O56" s="2" t="str">
        <f t="shared" si="8"/>
        <v>Yes</v>
      </c>
      <c r="P56" s="2" t="str">
        <f t="shared" si="3"/>
        <v>Yes</v>
      </c>
      <c r="Q56" s="2" t="str">
        <f t="shared" si="6"/>
        <v>Yes</v>
      </c>
      <c r="R56" s="2" t="str">
        <f t="shared" si="9"/>
        <v>Yes</v>
      </c>
      <c r="S56" s="2" t="str">
        <f t="shared" si="13"/>
        <v>Yes</v>
      </c>
      <c r="T56" s="2" t="str">
        <f t="shared" si="7"/>
        <v>Yes</v>
      </c>
      <c r="U56" s="2" t="str">
        <f t="shared" si="10"/>
        <v>Yes</v>
      </c>
      <c r="V56" s="2" t="str">
        <f t="shared" si="14"/>
        <v>Yes</v>
      </c>
      <c r="W56" s="2" t="str">
        <f t="shared" si="16"/>
        <v>Yes</v>
      </c>
      <c r="X56" s="2" t="str">
        <f t="shared" si="11"/>
        <v>Yes</v>
      </c>
      <c r="Y56" s="2" t="str">
        <f t="shared" si="15"/>
        <v>Yes</v>
      </c>
      <c r="Z56" s="2" t="str">
        <f t="shared" si="17"/>
        <v>Yes</v>
      </c>
      <c r="AA56" s="2" t="str">
        <f t="shared" si="18"/>
        <v>Yes</v>
      </c>
      <c r="AB56" t="str">
        <f t="shared" si="23"/>
        <v>Yes</v>
      </c>
    </row>
    <row r="57" spans="1:28" x14ac:dyDescent="0.25">
      <c r="B57" t="s">
        <v>7</v>
      </c>
      <c r="C57" s="1">
        <v>44743</v>
      </c>
      <c r="E57" s="2" t="str">
        <f t="shared" si="0"/>
        <v>Yes</v>
      </c>
      <c r="H57" s="2"/>
      <c r="K57" s="2" t="str">
        <f t="shared" si="4"/>
        <v>Yes</v>
      </c>
      <c r="L57" s="2" t="str">
        <f t="shared" si="1"/>
        <v>Yes</v>
      </c>
      <c r="M57" s="2" t="str">
        <f t="shared" si="2"/>
        <v>Yes</v>
      </c>
      <c r="N57" s="2" t="str">
        <f t="shared" si="5"/>
        <v>Yes</v>
      </c>
      <c r="O57" s="2" t="str">
        <f t="shared" si="8"/>
        <v>Yes</v>
      </c>
      <c r="P57" s="2" t="str">
        <f t="shared" si="3"/>
        <v>Yes</v>
      </c>
      <c r="Q57" s="2" t="str">
        <f t="shared" si="6"/>
        <v>Yes</v>
      </c>
      <c r="R57" s="2" t="str">
        <f t="shared" si="9"/>
        <v>Yes</v>
      </c>
      <c r="S57" s="2" t="str">
        <f t="shared" si="13"/>
        <v>Yes</v>
      </c>
      <c r="T57" s="2" t="str">
        <f t="shared" si="7"/>
        <v>Yes</v>
      </c>
      <c r="U57" s="2" t="str">
        <f t="shared" si="10"/>
        <v>Yes</v>
      </c>
      <c r="V57" s="2" t="str">
        <f t="shared" si="14"/>
        <v>Yes</v>
      </c>
      <c r="W57" s="2" t="str">
        <f t="shared" si="16"/>
        <v>Yes</v>
      </c>
      <c r="X57" s="2" t="str">
        <f t="shared" si="11"/>
        <v>Yes</v>
      </c>
      <c r="Y57" s="2" t="str">
        <f t="shared" si="15"/>
        <v>Yes</v>
      </c>
      <c r="Z57" s="2" t="str">
        <f t="shared" si="17"/>
        <v>Yes</v>
      </c>
      <c r="AA57" s="2" t="str">
        <f t="shared" si="18"/>
        <v>Yes</v>
      </c>
      <c r="AB57" t="str">
        <f t="shared" si="23"/>
        <v>Yes</v>
      </c>
    </row>
    <row r="58" spans="1:28" x14ac:dyDescent="0.25">
      <c r="B58" t="s">
        <v>8</v>
      </c>
      <c r="C58" s="1">
        <v>44744</v>
      </c>
      <c r="E58" s="2" t="str">
        <f t="shared" si="0"/>
        <v>Yes</v>
      </c>
      <c r="G58" s="2">
        <f>SUM(D52:D58)</f>
        <v>0</v>
      </c>
      <c r="H58" s="2">
        <f>$I$6-G58</f>
        <v>150</v>
      </c>
      <c r="K58" s="2" t="str">
        <f t="shared" si="4"/>
        <v>Yes</v>
      </c>
      <c r="L58" s="2" t="str">
        <f t="shared" si="1"/>
        <v>Yes</v>
      </c>
      <c r="M58" s="2" t="str">
        <f t="shared" si="2"/>
        <v>Yes</v>
      </c>
      <c r="N58" s="2" t="str">
        <f t="shared" si="5"/>
        <v>Yes</v>
      </c>
      <c r="O58" s="2" t="str">
        <f t="shared" si="8"/>
        <v>Yes</v>
      </c>
      <c r="P58" s="2" t="str">
        <f t="shared" si="3"/>
        <v>Yes</v>
      </c>
      <c r="Q58" s="2" t="str">
        <f t="shared" si="6"/>
        <v>Yes</v>
      </c>
      <c r="R58" s="2" t="str">
        <f t="shared" si="9"/>
        <v>Yes</v>
      </c>
      <c r="S58" s="2" t="str">
        <f t="shared" si="13"/>
        <v>Yes</v>
      </c>
      <c r="T58" s="2" t="str">
        <f t="shared" si="7"/>
        <v>Yes</v>
      </c>
      <c r="U58" s="2" t="str">
        <f t="shared" si="10"/>
        <v>Yes</v>
      </c>
      <c r="V58" s="2" t="str">
        <f t="shared" si="14"/>
        <v>Yes</v>
      </c>
      <c r="W58" s="2" t="str">
        <f t="shared" si="16"/>
        <v>Yes</v>
      </c>
      <c r="X58" s="2" t="str">
        <f t="shared" si="11"/>
        <v>Yes</v>
      </c>
      <c r="Y58" s="2" t="str">
        <f t="shared" si="15"/>
        <v>Yes</v>
      </c>
      <c r="Z58" s="2" t="str">
        <f t="shared" si="17"/>
        <v>Yes</v>
      </c>
      <c r="AA58" s="2" t="str">
        <f t="shared" si="18"/>
        <v>Yes</v>
      </c>
      <c r="AB58" t="str">
        <f t="shared" si="23"/>
        <v>Yes</v>
      </c>
    </row>
    <row r="59" spans="1:28" x14ac:dyDescent="0.25">
      <c r="A59" s="2">
        <v>8</v>
      </c>
      <c r="B59" t="s">
        <v>2</v>
      </c>
      <c r="C59" s="1">
        <v>44745</v>
      </c>
      <c r="E59" s="2" t="str">
        <f t="shared" si="0"/>
        <v>Yes</v>
      </c>
      <c r="H59" s="2"/>
      <c r="K59" s="2" t="str">
        <f t="shared" si="4"/>
        <v>Yes</v>
      </c>
      <c r="L59" s="2" t="str">
        <f t="shared" si="1"/>
        <v>Yes</v>
      </c>
      <c r="M59" s="2" t="str">
        <f t="shared" si="2"/>
        <v>Yes</v>
      </c>
      <c r="N59" s="2" t="str">
        <f t="shared" si="5"/>
        <v>Yes</v>
      </c>
      <c r="O59" s="2" t="str">
        <f t="shared" si="8"/>
        <v>Yes</v>
      </c>
      <c r="P59" s="2" t="str">
        <f t="shared" si="3"/>
        <v>Yes</v>
      </c>
      <c r="Q59" s="2" t="str">
        <f t="shared" si="6"/>
        <v>Yes</v>
      </c>
      <c r="R59" s="2" t="str">
        <f t="shared" si="9"/>
        <v>Yes</v>
      </c>
      <c r="S59" s="2" t="str">
        <f t="shared" si="13"/>
        <v>Yes</v>
      </c>
      <c r="T59" s="2" t="str">
        <f t="shared" si="7"/>
        <v>Yes</v>
      </c>
      <c r="U59" s="2" t="str">
        <f t="shared" si="10"/>
        <v>Yes</v>
      </c>
      <c r="V59" s="2" t="str">
        <f t="shared" si="14"/>
        <v>Yes</v>
      </c>
      <c r="W59" s="2" t="str">
        <f t="shared" si="16"/>
        <v>Yes</v>
      </c>
      <c r="X59" s="2" t="str">
        <f t="shared" si="11"/>
        <v>Yes</v>
      </c>
      <c r="Y59" s="2" t="str">
        <f t="shared" si="15"/>
        <v>Yes</v>
      </c>
      <c r="Z59" s="2" t="str">
        <f t="shared" si="17"/>
        <v>Yes</v>
      </c>
      <c r="AA59" s="2" t="str">
        <f t="shared" si="18"/>
        <v>Yes</v>
      </c>
      <c r="AB59" t="str">
        <f>IF(OR($G$65&gt;$I$6,$G$65=$I$6),"No","Yes")</f>
        <v>Yes</v>
      </c>
    </row>
    <row r="60" spans="1:28" x14ac:dyDescent="0.25">
      <c r="B60" t="s">
        <v>3</v>
      </c>
      <c r="C60" s="1">
        <v>44746</v>
      </c>
      <c r="E60" s="2" t="str">
        <f t="shared" si="0"/>
        <v>Yes</v>
      </c>
      <c r="H60" s="2"/>
      <c r="K60" s="2" t="str">
        <f t="shared" si="4"/>
        <v>Yes</v>
      </c>
      <c r="L60" s="2" t="str">
        <f t="shared" si="1"/>
        <v>Yes</v>
      </c>
      <c r="M60" s="2" t="str">
        <f t="shared" si="2"/>
        <v>Yes</v>
      </c>
      <c r="N60" s="2" t="str">
        <f t="shared" si="5"/>
        <v>Yes</v>
      </c>
      <c r="O60" s="2" t="str">
        <f t="shared" si="8"/>
        <v>Yes</v>
      </c>
      <c r="P60" s="2" t="str">
        <f t="shared" si="3"/>
        <v>Yes</v>
      </c>
      <c r="Q60" s="2" t="str">
        <f t="shared" si="6"/>
        <v>Yes</v>
      </c>
      <c r="R60" s="2" t="str">
        <f t="shared" si="9"/>
        <v>Yes</v>
      </c>
      <c r="S60" s="2" t="str">
        <f t="shared" si="13"/>
        <v>Yes</v>
      </c>
      <c r="T60" s="2" t="str">
        <f t="shared" si="7"/>
        <v>Yes</v>
      </c>
      <c r="U60" s="2" t="str">
        <f t="shared" si="10"/>
        <v>Yes</v>
      </c>
      <c r="V60" s="2" t="str">
        <f t="shared" si="14"/>
        <v>Yes</v>
      </c>
      <c r="W60" s="2" t="str">
        <f t="shared" si="16"/>
        <v>Yes</v>
      </c>
      <c r="X60" s="2" t="str">
        <f t="shared" si="11"/>
        <v>Yes</v>
      </c>
      <c r="Y60" s="2" t="str">
        <f t="shared" si="15"/>
        <v>Yes</v>
      </c>
      <c r="Z60" s="2" t="str">
        <f t="shared" si="17"/>
        <v>Yes</v>
      </c>
      <c r="AA60" s="2" t="str">
        <f t="shared" si="18"/>
        <v>Yes</v>
      </c>
      <c r="AB60" t="str">
        <f t="shared" ref="AB60:AB65" si="24">IF(OR($G$65&gt;$I$6,$G$65=$I$6),"No","Yes")</f>
        <v>Yes</v>
      </c>
    </row>
    <row r="61" spans="1:28" x14ac:dyDescent="0.25">
      <c r="B61" t="s">
        <v>4</v>
      </c>
      <c r="C61" s="1">
        <v>44747</v>
      </c>
      <c r="E61" s="2" t="str">
        <f t="shared" si="0"/>
        <v>Yes</v>
      </c>
      <c r="H61" s="2"/>
      <c r="K61" s="2" t="str">
        <f t="shared" si="4"/>
        <v>Yes</v>
      </c>
      <c r="L61" s="2" t="str">
        <f t="shared" si="1"/>
        <v>Yes</v>
      </c>
      <c r="M61" s="2" t="str">
        <f t="shared" si="2"/>
        <v>Yes</v>
      </c>
      <c r="N61" s="2" t="str">
        <f t="shared" si="5"/>
        <v>Yes</v>
      </c>
      <c r="O61" s="2" t="str">
        <f t="shared" si="8"/>
        <v>Yes</v>
      </c>
      <c r="P61" s="2" t="str">
        <f t="shared" si="3"/>
        <v>Yes</v>
      </c>
      <c r="Q61" s="2" t="str">
        <f t="shared" si="6"/>
        <v>Yes</v>
      </c>
      <c r="R61" s="2" t="str">
        <f t="shared" si="9"/>
        <v>Yes</v>
      </c>
      <c r="S61" s="2" t="str">
        <f t="shared" si="13"/>
        <v>Yes</v>
      </c>
      <c r="T61" s="2" t="str">
        <f t="shared" si="7"/>
        <v>Yes</v>
      </c>
      <c r="U61" s="2" t="str">
        <f t="shared" si="10"/>
        <v>Yes</v>
      </c>
      <c r="V61" s="2" t="str">
        <f t="shared" si="14"/>
        <v>Yes</v>
      </c>
      <c r="W61" s="2" t="str">
        <f t="shared" si="16"/>
        <v>Yes</v>
      </c>
      <c r="X61" s="2" t="str">
        <f t="shared" si="11"/>
        <v>Yes</v>
      </c>
      <c r="Y61" s="2" t="str">
        <f t="shared" si="15"/>
        <v>Yes</v>
      </c>
      <c r="Z61" s="2" t="str">
        <f t="shared" si="17"/>
        <v>Yes</v>
      </c>
      <c r="AA61" s="2" t="str">
        <f t="shared" si="18"/>
        <v>Yes</v>
      </c>
      <c r="AB61" t="str">
        <f t="shared" si="24"/>
        <v>Yes</v>
      </c>
    </row>
    <row r="62" spans="1:28" x14ac:dyDescent="0.25">
      <c r="B62" t="s">
        <v>5</v>
      </c>
      <c r="C62" s="1">
        <v>44748</v>
      </c>
      <c r="E62" s="2" t="str">
        <f t="shared" si="0"/>
        <v>Yes</v>
      </c>
      <c r="H62" s="2"/>
      <c r="K62" s="2" t="str">
        <f t="shared" si="4"/>
        <v>Yes</v>
      </c>
      <c r="L62" s="2" t="str">
        <f t="shared" si="1"/>
        <v>Yes</v>
      </c>
      <c r="M62" s="2" t="str">
        <f t="shared" si="2"/>
        <v>Yes</v>
      </c>
      <c r="N62" s="2" t="str">
        <f t="shared" si="5"/>
        <v>Yes</v>
      </c>
      <c r="O62" s="2" t="str">
        <f t="shared" si="8"/>
        <v>Yes</v>
      </c>
      <c r="P62" s="2" t="str">
        <f t="shared" si="3"/>
        <v>Yes</v>
      </c>
      <c r="Q62" s="2" t="str">
        <f t="shared" si="6"/>
        <v>Yes</v>
      </c>
      <c r="R62" s="2" t="str">
        <f t="shared" si="9"/>
        <v>Yes</v>
      </c>
      <c r="S62" s="2" t="str">
        <f t="shared" si="13"/>
        <v>Yes</v>
      </c>
      <c r="T62" s="2" t="str">
        <f t="shared" si="7"/>
        <v>Yes</v>
      </c>
      <c r="U62" s="2" t="str">
        <f t="shared" si="10"/>
        <v>Yes</v>
      </c>
      <c r="V62" s="2" t="str">
        <f t="shared" si="14"/>
        <v>Yes</v>
      </c>
      <c r="W62" s="2" t="str">
        <f t="shared" si="16"/>
        <v>Yes</v>
      </c>
      <c r="X62" s="2" t="str">
        <f t="shared" si="11"/>
        <v>Yes</v>
      </c>
      <c r="Y62" s="2" t="str">
        <f t="shared" si="15"/>
        <v>Yes</v>
      </c>
      <c r="Z62" s="2" t="str">
        <f t="shared" si="17"/>
        <v>Yes</v>
      </c>
      <c r="AA62" s="2" t="str">
        <f t="shared" si="18"/>
        <v>Yes</v>
      </c>
      <c r="AB62" t="str">
        <f t="shared" si="24"/>
        <v>Yes</v>
      </c>
    </row>
    <row r="63" spans="1:28" x14ac:dyDescent="0.25">
      <c r="B63" t="s">
        <v>6</v>
      </c>
      <c r="C63" s="1">
        <v>44749</v>
      </c>
      <c r="E63" s="2" t="str">
        <f t="shared" si="0"/>
        <v>Yes</v>
      </c>
      <c r="H63" s="2"/>
      <c r="K63" s="2" t="str">
        <f t="shared" si="4"/>
        <v>Yes</v>
      </c>
      <c r="L63" s="2" t="str">
        <f t="shared" si="1"/>
        <v>Yes</v>
      </c>
      <c r="M63" s="2" t="str">
        <f t="shared" si="2"/>
        <v>Yes</v>
      </c>
      <c r="N63" s="2" t="str">
        <f t="shared" si="5"/>
        <v>Yes</v>
      </c>
      <c r="O63" s="2" t="str">
        <f t="shared" si="8"/>
        <v>Yes</v>
      </c>
      <c r="P63" s="2" t="str">
        <f t="shared" si="3"/>
        <v>Yes</v>
      </c>
      <c r="Q63" s="2" t="str">
        <f t="shared" si="6"/>
        <v>Yes</v>
      </c>
      <c r="R63" s="2" t="str">
        <f t="shared" si="9"/>
        <v>Yes</v>
      </c>
      <c r="S63" s="2" t="str">
        <f t="shared" si="13"/>
        <v>Yes</v>
      </c>
      <c r="T63" s="2" t="str">
        <f t="shared" si="7"/>
        <v>Yes</v>
      </c>
      <c r="U63" s="2" t="str">
        <f t="shared" si="10"/>
        <v>Yes</v>
      </c>
      <c r="V63" s="2" t="str">
        <f t="shared" si="14"/>
        <v>Yes</v>
      </c>
      <c r="W63" s="2" t="str">
        <f t="shared" si="16"/>
        <v>Yes</v>
      </c>
      <c r="X63" s="2" t="str">
        <f t="shared" si="11"/>
        <v>Yes</v>
      </c>
      <c r="Y63" s="2" t="str">
        <f t="shared" si="15"/>
        <v>Yes</v>
      </c>
      <c r="Z63" s="2" t="str">
        <f t="shared" si="17"/>
        <v>Yes</v>
      </c>
      <c r="AA63" s="2" t="str">
        <f t="shared" si="18"/>
        <v>Yes</v>
      </c>
      <c r="AB63" t="str">
        <f t="shared" si="24"/>
        <v>Yes</v>
      </c>
    </row>
    <row r="64" spans="1:28" x14ac:dyDescent="0.25">
      <c r="B64" t="s">
        <v>7</v>
      </c>
      <c r="C64" s="1">
        <v>44750</v>
      </c>
      <c r="E64" s="2" t="str">
        <f t="shared" si="0"/>
        <v>Yes</v>
      </c>
      <c r="H64" s="2"/>
      <c r="K64" s="2" t="str">
        <f t="shared" si="4"/>
        <v>Yes</v>
      </c>
      <c r="L64" s="2" t="str">
        <f t="shared" si="1"/>
        <v>Yes</v>
      </c>
      <c r="M64" s="2" t="str">
        <f t="shared" si="2"/>
        <v>Yes</v>
      </c>
      <c r="N64" s="2" t="str">
        <f t="shared" si="5"/>
        <v>Yes</v>
      </c>
      <c r="O64" s="2" t="str">
        <f t="shared" si="8"/>
        <v>Yes</v>
      </c>
      <c r="P64" s="2" t="str">
        <f t="shared" si="3"/>
        <v>Yes</v>
      </c>
      <c r="Q64" s="2" t="str">
        <f t="shared" si="6"/>
        <v>Yes</v>
      </c>
      <c r="R64" s="2" t="str">
        <f t="shared" si="9"/>
        <v>Yes</v>
      </c>
      <c r="S64" s="2" t="str">
        <f t="shared" si="13"/>
        <v>Yes</v>
      </c>
      <c r="T64" s="2" t="str">
        <f t="shared" si="7"/>
        <v>Yes</v>
      </c>
      <c r="U64" s="2" t="str">
        <f t="shared" si="10"/>
        <v>Yes</v>
      </c>
      <c r="V64" s="2" t="str">
        <f t="shared" si="14"/>
        <v>Yes</v>
      </c>
      <c r="W64" s="2" t="str">
        <f t="shared" si="16"/>
        <v>Yes</v>
      </c>
      <c r="X64" s="2" t="str">
        <f t="shared" si="11"/>
        <v>Yes</v>
      </c>
      <c r="Y64" s="2" t="str">
        <f t="shared" si="15"/>
        <v>Yes</v>
      </c>
      <c r="Z64" s="2" t="str">
        <f t="shared" si="17"/>
        <v>Yes</v>
      </c>
      <c r="AA64" s="2" t="str">
        <f t="shared" si="18"/>
        <v>Yes</v>
      </c>
      <c r="AB64" t="str">
        <f t="shared" si="24"/>
        <v>Yes</v>
      </c>
    </row>
    <row r="65" spans="1:28" x14ac:dyDescent="0.25">
      <c r="B65" t="s">
        <v>8</v>
      </c>
      <c r="C65" s="1">
        <v>44751</v>
      </c>
      <c r="E65" s="2" t="str">
        <f t="shared" si="0"/>
        <v>Yes</v>
      </c>
      <c r="G65" s="2">
        <f>SUM(D59:D65)</f>
        <v>0</v>
      </c>
      <c r="H65" s="2">
        <f>$I$6-G65</f>
        <v>150</v>
      </c>
      <c r="K65" s="2" t="str">
        <f t="shared" si="4"/>
        <v>Yes</v>
      </c>
      <c r="L65" s="2" t="str">
        <f t="shared" si="1"/>
        <v>Yes</v>
      </c>
      <c r="M65" s="2" t="str">
        <f t="shared" si="2"/>
        <v>Yes</v>
      </c>
      <c r="N65" s="2" t="str">
        <f t="shared" si="5"/>
        <v>Yes</v>
      </c>
      <c r="O65" s="2" t="str">
        <f t="shared" si="8"/>
        <v>Yes</v>
      </c>
      <c r="P65" s="2" t="str">
        <f t="shared" si="3"/>
        <v>Yes</v>
      </c>
      <c r="Q65" s="2" t="str">
        <f t="shared" si="6"/>
        <v>Yes</v>
      </c>
      <c r="R65" s="2" t="str">
        <f t="shared" si="9"/>
        <v>Yes</v>
      </c>
      <c r="S65" s="2" t="str">
        <f t="shared" si="13"/>
        <v>Yes</v>
      </c>
      <c r="T65" s="2" t="str">
        <f t="shared" si="7"/>
        <v>Yes</v>
      </c>
      <c r="U65" s="2" t="str">
        <f t="shared" si="10"/>
        <v>Yes</v>
      </c>
      <c r="V65" s="2" t="str">
        <f t="shared" si="14"/>
        <v>Yes</v>
      </c>
      <c r="W65" s="2" t="str">
        <f t="shared" si="16"/>
        <v>Yes</v>
      </c>
      <c r="X65" s="2" t="str">
        <f t="shared" si="11"/>
        <v>Yes</v>
      </c>
      <c r="Y65" s="2" t="str">
        <f t="shared" si="15"/>
        <v>Yes</v>
      </c>
      <c r="Z65" s="2" t="str">
        <f t="shared" si="17"/>
        <v>Yes</v>
      </c>
      <c r="AA65" s="2" t="str">
        <f t="shared" si="18"/>
        <v>Yes</v>
      </c>
      <c r="AB65" t="str">
        <f t="shared" si="24"/>
        <v>Yes</v>
      </c>
    </row>
    <row r="66" spans="1:28" x14ac:dyDescent="0.25">
      <c r="A66" s="2">
        <v>9</v>
      </c>
      <c r="B66" t="s">
        <v>2</v>
      </c>
      <c r="C66" s="1">
        <v>44752</v>
      </c>
      <c r="E66" s="2" t="str">
        <f t="shared" si="0"/>
        <v>Yes</v>
      </c>
      <c r="H66" s="2"/>
      <c r="K66" s="2" t="str">
        <f t="shared" si="4"/>
        <v>Yes</v>
      </c>
      <c r="L66" s="2" t="str">
        <f t="shared" si="1"/>
        <v>Yes</v>
      </c>
      <c r="M66" s="2" t="str">
        <f t="shared" si="2"/>
        <v>Yes</v>
      </c>
      <c r="N66" s="2" t="str">
        <f t="shared" si="5"/>
        <v>Yes</v>
      </c>
      <c r="O66" s="2" t="str">
        <f t="shared" si="8"/>
        <v>Yes</v>
      </c>
      <c r="P66" s="2" t="str">
        <f t="shared" si="3"/>
        <v>Yes</v>
      </c>
      <c r="Q66" s="2" t="str">
        <f t="shared" si="6"/>
        <v>Yes</v>
      </c>
      <c r="R66" s="2" t="str">
        <f t="shared" si="9"/>
        <v>Yes</v>
      </c>
      <c r="S66" s="2" t="str">
        <f t="shared" si="13"/>
        <v>Yes</v>
      </c>
      <c r="T66" s="2" t="str">
        <f t="shared" si="7"/>
        <v>Yes</v>
      </c>
      <c r="U66" s="2" t="str">
        <f t="shared" si="10"/>
        <v>Yes</v>
      </c>
      <c r="V66" s="2" t="str">
        <f t="shared" si="14"/>
        <v>Yes</v>
      </c>
      <c r="W66" s="2" t="str">
        <f t="shared" si="16"/>
        <v>Yes</v>
      </c>
      <c r="X66" s="2" t="str">
        <f t="shared" si="11"/>
        <v>Yes</v>
      </c>
      <c r="Y66" s="2" t="str">
        <f t="shared" si="15"/>
        <v>Yes</v>
      </c>
      <c r="Z66" s="2" t="str">
        <f t="shared" si="17"/>
        <v>Yes</v>
      </c>
      <c r="AA66" s="2" t="str">
        <f t="shared" si="18"/>
        <v>Yes</v>
      </c>
      <c r="AB66" t="str">
        <f>IF(OR($G$72&gt;$I$6,$G$72=$I$6),"No","Yes")</f>
        <v>Yes</v>
      </c>
    </row>
    <row r="67" spans="1:28" x14ac:dyDescent="0.25">
      <c r="B67" t="s">
        <v>3</v>
      </c>
      <c r="C67" s="1">
        <v>44753</v>
      </c>
      <c r="E67" s="2" t="str">
        <f t="shared" si="0"/>
        <v>Yes</v>
      </c>
      <c r="H67" s="2"/>
      <c r="K67" s="2" t="str">
        <f t="shared" si="4"/>
        <v>Yes</v>
      </c>
      <c r="L67" s="2" t="str">
        <f t="shared" si="1"/>
        <v>Yes</v>
      </c>
      <c r="M67" s="2" t="str">
        <f t="shared" si="2"/>
        <v>Yes</v>
      </c>
      <c r="N67" s="2" t="str">
        <f t="shared" si="5"/>
        <v>Yes</v>
      </c>
      <c r="O67" s="2" t="str">
        <f t="shared" si="8"/>
        <v>Yes</v>
      </c>
      <c r="P67" s="2" t="str">
        <f t="shared" si="3"/>
        <v>Yes</v>
      </c>
      <c r="Q67" s="2" t="str">
        <f t="shared" si="6"/>
        <v>Yes</v>
      </c>
      <c r="R67" s="2" t="str">
        <f t="shared" si="9"/>
        <v>Yes</v>
      </c>
      <c r="S67" s="2" t="str">
        <f t="shared" si="13"/>
        <v>Yes</v>
      </c>
      <c r="T67" s="2" t="str">
        <f t="shared" si="7"/>
        <v>Yes</v>
      </c>
      <c r="U67" s="2" t="str">
        <f t="shared" si="10"/>
        <v>Yes</v>
      </c>
      <c r="V67" s="2" t="str">
        <f t="shared" si="14"/>
        <v>Yes</v>
      </c>
      <c r="W67" s="2" t="str">
        <f t="shared" si="16"/>
        <v>Yes</v>
      </c>
      <c r="X67" s="2" t="str">
        <f t="shared" si="11"/>
        <v>Yes</v>
      </c>
      <c r="Y67" s="2" t="str">
        <f t="shared" si="15"/>
        <v>Yes</v>
      </c>
      <c r="Z67" s="2" t="str">
        <f t="shared" si="17"/>
        <v>Yes</v>
      </c>
      <c r="AA67" s="2" t="str">
        <f t="shared" si="18"/>
        <v>Yes</v>
      </c>
      <c r="AB67" t="str">
        <f t="shared" ref="AB67:AB72" si="25">IF(OR($G$72&gt;$I$6,$G$72=$I$6),"No","Yes")</f>
        <v>Yes</v>
      </c>
    </row>
    <row r="68" spans="1:28" x14ac:dyDescent="0.25">
      <c r="B68" t="s">
        <v>4</v>
      </c>
      <c r="C68" s="1">
        <v>44754</v>
      </c>
      <c r="E68" s="2" t="str">
        <f t="shared" si="0"/>
        <v>Yes</v>
      </c>
      <c r="H68" s="2"/>
      <c r="K68" s="2" t="str">
        <f t="shared" si="4"/>
        <v>Yes</v>
      </c>
      <c r="L68" s="2" t="str">
        <f t="shared" si="1"/>
        <v>Yes</v>
      </c>
      <c r="M68" s="2" t="str">
        <f t="shared" si="2"/>
        <v>Yes</v>
      </c>
      <c r="N68" s="2" t="str">
        <f t="shared" si="5"/>
        <v>Yes</v>
      </c>
      <c r="O68" s="2" t="str">
        <f t="shared" si="8"/>
        <v>Yes</v>
      </c>
      <c r="P68" s="2" t="str">
        <f t="shared" si="3"/>
        <v>Yes</v>
      </c>
      <c r="Q68" s="2" t="str">
        <f t="shared" si="6"/>
        <v>Yes</v>
      </c>
      <c r="R68" s="2" t="str">
        <f t="shared" si="9"/>
        <v>Yes</v>
      </c>
      <c r="S68" s="2" t="str">
        <f t="shared" si="13"/>
        <v>Yes</v>
      </c>
      <c r="T68" s="2" t="str">
        <f t="shared" si="7"/>
        <v>Yes</v>
      </c>
      <c r="U68" s="2" t="str">
        <f t="shared" si="10"/>
        <v>Yes</v>
      </c>
      <c r="V68" s="2" t="str">
        <f t="shared" si="14"/>
        <v>Yes</v>
      </c>
      <c r="W68" s="2" t="str">
        <f t="shared" si="16"/>
        <v>Yes</v>
      </c>
      <c r="X68" s="2" t="str">
        <f t="shared" si="11"/>
        <v>Yes</v>
      </c>
      <c r="Y68" s="2" t="str">
        <f t="shared" si="15"/>
        <v>Yes</v>
      </c>
      <c r="Z68" s="2" t="str">
        <f t="shared" si="17"/>
        <v>Yes</v>
      </c>
      <c r="AA68" s="2" t="str">
        <f t="shared" si="18"/>
        <v>Yes</v>
      </c>
      <c r="AB68" t="str">
        <f t="shared" si="25"/>
        <v>Yes</v>
      </c>
    </row>
    <row r="69" spans="1:28" x14ac:dyDescent="0.25">
      <c r="B69" t="s">
        <v>5</v>
      </c>
      <c r="C69" s="1">
        <v>44755</v>
      </c>
      <c r="E69" s="2" t="str">
        <f t="shared" si="0"/>
        <v>Yes</v>
      </c>
      <c r="H69" s="2"/>
      <c r="K69" s="2" t="str">
        <f t="shared" si="4"/>
        <v>Yes</v>
      </c>
      <c r="L69" s="2" t="str">
        <f t="shared" si="1"/>
        <v>Yes</v>
      </c>
      <c r="M69" s="2" t="str">
        <f t="shared" si="2"/>
        <v>Yes</v>
      </c>
      <c r="N69" s="2" t="str">
        <f t="shared" si="5"/>
        <v>Yes</v>
      </c>
      <c r="O69" s="2" t="str">
        <f t="shared" si="8"/>
        <v>Yes</v>
      </c>
      <c r="P69" s="2" t="str">
        <f t="shared" si="3"/>
        <v>Yes</v>
      </c>
      <c r="Q69" s="2" t="str">
        <f t="shared" si="6"/>
        <v>Yes</v>
      </c>
      <c r="R69" s="2" t="str">
        <f t="shared" si="9"/>
        <v>Yes</v>
      </c>
      <c r="S69" s="2" t="str">
        <f t="shared" si="13"/>
        <v>Yes</v>
      </c>
      <c r="T69" s="2" t="str">
        <f t="shared" si="7"/>
        <v>Yes</v>
      </c>
      <c r="U69" s="2" t="str">
        <f t="shared" si="10"/>
        <v>Yes</v>
      </c>
      <c r="V69" s="2" t="str">
        <f t="shared" si="14"/>
        <v>Yes</v>
      </c>
      <c r="W69" s="2" t="str">
        <f t="shared" si="16"/>
        <v>Yes</v>
      </c>
      <c r="X69" s="2" t="str">
        <f t="shared" si="11"/>
        <v>Yes</v>
      </c>
      <c r="Y69" s="2" t="str">
        <f t="shared" si="15"/>
        <v>Yes</v>
      </c>
      <c r="Z69" s="2" t="str">
        <f t="shared" si="17"/>
        <v>Yes</v>
      </c>
      <c r="AA69" s="2" t="str">
        <f t="shared" si="18"/>
        <v>Yes</v>
      </c>
      <c r="AB69" t="str">
        <f t="shared" si="25"/>
        <v>Yes</v>
      </c>
    </row>
    <row r="70" spans="1:28" x14ac:dyDescent="0.25">
      <c r="B70" t="s">
        <v>6</v>
      </c>
      <c r="C70" s="1">
        <v>44756</v>
      </c>
      <c r="E70" s="2" t="str">
        <f t="shared" si="0"/>
        <v>Yes</v>
      </c>
      <c r="H70" s="2"/>
      <c r="K70" s="2" t="str">
        <f t="shared" si="4"/>
        <v>Yes</v>
      </c>
      <c r="L70" s="2" t="str">
        <f t="shared" si="1"/>
        <v>Yes</v>
      </c>
      <c r="M70" s="2" t="str">
        <f t="shared" si="2"/>
        <v>Yes</v>
      </c>
      <c r="N70" s="2" t="str">
        <f t="shared" si="5"/>
        <v>Yes</v>
      </c>
      <c r="O70" s="2" t="str">
        <f t="shared" si="8"/>
        <v>Yes</v>
      </c>
      <c r="P70" s="2" t="str">
        <f t="shared" si="3"/>
        <v>Yes</v>
      </c>
      <c r="Q70" s="2" t="str">
        <f t="shared" si="6"/>
        <v>Yes</v>
      </c>
      <c r="R70" s="2" t="str">
        <f t="shared" si="9"/>
        <v>Yes</v>
      </c>
      <c r="S70" s="2" t="str">
        <f t="shared" si="13"/>
        <v>Yes</v>
      </c>
      <c r="T70" s="2" t="str">
        <f t="shared" si="7"/>
        <v>Yes</v>
      </c>
      <c r="U70" s="2" t="str">
        <f t="shared" si="10"/>
        <v>Yes</v>
      </c>
      <c r="V70" s="2" t="str">
        <f t="shared" si="14"/>
        <v>Yes</v>
      </c>
      <c r="W70" s="2" t="str">
        <f t="shared" si="16"/>
        <v>Yes</v>
      </c>
      <c r="X70" s="2" t="str">
        <f t="shared" si="11"/>
        <v>Yes</v>
      </c>
      <c r="Y70" s="2" t="str">
        <f t="shared" si="15"/>
        <v>Yes</v>
      </c>
      <c r="Z70" s="2" t="str">
        <f t="shared" si="17"/>
        <v>Yes</v>
      </c>
      <c r="AA70" s="2" t="str">
        <f t="shared" si="18"/>
        <v>Yes</v>
      </c>
      <c r="AB70" t="str">
        <f t="shared" si="25"/>
        <v>Yes</v>
      </c>
    </row>
    <row r="71" spans="1:28" x14ac:dyDescent="0.25">
      <c r="B71" t="s">
        <v>7</v>
      </c>
      <c r="C71" s="1">
        <v>44757</v>
      </c>
      <c r="E71" s="2" t="str">
        <f t="shared" si="0"/>
        <v>Yes</v>
      </c>
      <c r="H71" s="2"/>
      <c r="K71" s="2" t="str">
        <f t="shared" si="4"/>
        <v>Yes</v>
      </c>
      <c r="L71" s="2" t="str">
        <f t="shared" si="1"/>
        <v>Yes</v>
      </c>
      <c r="M71" s="2" t="str">
        <f t="shared" si="2"/>
        <v>Yes</v>
      </c>
      <c r="N71" s="2" t="str">
        <f t="shared" si="5"/>
        <v>Yes</v>
      </c>
      <c r="O71" s="2" t="str">
        <f t="shared" si="8"/>
        <v>Yes</v>
      </c>
      <c r="P71" s="2" t="str">
        <f t="shared" si="3"/>
        <v>Yes</v>
      </c>
      <c r="Q71" s="2" t="str">
        <f t="shared" si="6"/>
        <v>Yes</v>
      </c>
      <c r="R71" s="2" t="str">
        <f t="shared" si="9"/>
        <v>Yes</v>
      </c>
      <c r="S71" s="2" t="str">
        <f t="shared" si="13"/>
        <v>Yes</v>
      </c>
      <c r="T71" s="2" t="str">
        <f t="shared" si="7"/>
        <v>Yes</v>
      </c>
      <c r="U71" s="2" t="str">
        <f t="shared" si="10"/>
        <v>Yes</v>
      </c>
      <c r="V71" s="2" t="str">
        <f t="shared" si="14"/>
        <v>Yes</v>
      </c>
      <c r="W71" s="2" t="str">
        <f t="shared" si="16"/>
        <v>Yes</v>
      </c>
      <c r="X71" s="2" t="str">
        <f t="shared" si="11"/>
        <v>Yes</v>
      </c>
      <c r="Y71" s="2" t="str">
        <f t="shared" si="15"/>
        <v>Yes</v>
      </c>
      <c r="Z71" s="2" t="str">
        <f t="shared" si="17"/>
        <v>Yes</v>
      </c>
      <c r="AA71" s="2" t="str">
        <f t="shared" si="18"/>
        <v>Yes</v>
      </c>
      <c r="AB71" t="str">
        <f t="shared" si="25"/>
        <v>Yes</v>
      </c>
    </row>
    <row r="72" spans="1:28" x14ac:dyDescent="0.25">
      <c r="B72" t="s">
        <v>8</v>
      </c>
      <c r="C72" s="1">
        <v>44758</v>
      </c>
      <c r="E72" s="2" t="str">
        <f t="shared" si="0"/>
        <v>Yes</v>
      </c>
      <c r="G72" s="2">
        <f>SUM(D66:D72)</f>
        <v>0</v>
      </c>
      <c r="H72" s="2">
        <f>$I$6-G72</f>
        <v>150</v>
      </c>
      <c r="K72" s="2" t="str">
        <f t="shared" si="4"/>
        <v>Yes</v>
      </c>
      <c r="L72" s="2" t="str">
        <f t="shared" si="1"/>
        <v>Yes</v>
      </c>
      <c r="M72" s="2" t="str">
        <f t="shared" si="2"/>
        <v>Yes</v>
      </c>
      <c r="N72" s="2" t="str">
        <f t="shared" si="5"/>
        <v>Yes</v>
      </c>
      <c r="O72" s="2" t="str">
        <f t="shared" si="8"/>
        <v>Yes</v>
      </c>
      <c r="P72" s="2" t="str">
        <f t="shared" si="3"/>
        <v>Yes</v>
      </c>
      <c r="Q72" s="2" t="str">
        <f t="shared" si="6"/>
        <v>Yes</v>
      </c>
      <c r="R72" s="2" t="str">
        <f t="shared" si="9"/>
        <v>Yes</v>
      </c>
      <c r="S72" s="2" t="str">
        <f t="shared" si="13"/>
        <v>Yes</v>
      </c>
      <c r="T72" s="2" t="str">
        <f t="shared" si="7"/>
        <v>Yes</v>
      </c>
      <c r="U72" s="2" t="str">
        <f t="shared" si="10"/>
        <v>Yes</v>
      </c>
      <c r="V72" s="2" t="str">
        <f t="shared" si="14"/>
        <v>Yes</v>
      </c>
      <c r="W72" s="2" t="str">
        <f t="shared" si="16"/>
        <v>Yes</v>
      </c>
      <c r="X72" s="2" t="str">
        <f t="shared" si="11"/>
        <v>Yes</v>
      </c>
      <c r="Y72" s="2" t="str">
        <f t="shared" si="15"/>
        <v>Yes</v>
      </c>
      <c r="Z72" s="2" t="str">
        <f t="shared" si="17"/>
        <v>Yes</v>
      </c>
      <c r="AA72" s="2" t="str">
        <f t="shared" si="18"/>
        <v>Yes</v>
      </c>
      <c r="AB72" t="str">
        <f t="shared" si="25"/>
        <v>Yes</v>
      </c>
    </row>
    <row r="73" spans="1:28" x14ac:dyDescent="0.25">
      <c r="A73" s="2">
        <v>10</v>
      </c>
      <c r="B73" t="s">
        <v>2</v>
      </c>
      <c r="C73" s="1">
        <v>44759</v>
      </c>
      <c r="E73" s="2" t="str">
        <f t="shared" si="0"/>
        <v>Yes</v>
      </c>
      <c r="H73" s="2"/>
      <c r="K73" s="2" t="str">
        <f t="shared" si="4"/>
        <v>Yes</v>
      </c>
      <c r="L73" s="2" t="str">
        <f t="shared" si="1"/>
        <v>Yes</v>
      </c>
      <c r="M73" s="2" t="str">
        <f t="shared" si="2"/>
        <v>Yes</v>
      </c>
      <c r="N73" s="2" t="str">
        <f t="shared" si="5"/>
        <v>Yes</v>
      </c>
      <c r="O73" s="2" t="str">
        <f t="shared" si="8"/>
        <v>Yes</v>
      </c>
      <c r="P73" s="2" t="str">
        <f t="shared" si="3"/>
        <v>Yes</v>
      </c>
      <c r="Q73" s="2" t="str">
        <f t="shared" si="6"/>
        <v>Yes</v>
      </c>
      <c r="R73" s="2" t="str">
        <f t="shared" si="9"/>
        <v>Yes</v>
      </c>
      <c r="S73" s="2" t="str">
        <f t="shared" si="13"/>
        <v>Yes</v>
      </c>
      <c r="T73" s="2" t="str">
        <f t="shared" si="7"/>
        <v>Yes</v>
      </c>
      <c r="U73" s="2" t="str">
        <f t="shared" si="10"/>
        <v>Yes</v>
      </c>
      <c r="V73" s="2" t="str">
        <f t="shared" si="14"/>
        <v>Yes</v>
      </c>
      <c r="W73" s="2" t="str">
        <f t="shared" si="16"/>
        <v>Yes</v>
      </c>
      <c r="X73" s="2" t="str">
        <f t="shared" si="11"/>
        <v>Yes</v>
      </c>
      <c r="Y73" s="2" t="str">
        <f t="shared" si="15"/>
        <v>Yes</v>
      </c>
      <c r="Z73" s="2" t="str">
        <f t="shared" si="17"/>
        <v>Yes</v>
      </c>
      <c r="AA73" s="2" t="str">
        <f t="shared" si="18"/>
        <v>Yes</v>
      </c>
      <c r="AB73" t="str">
        <f>IF(OR($G$79&gt;$I$6,$G$79=$I$6),"No","Yes")</f>
        <v>Yes</v>
      </c>
    </row>
    <row r="74" spans="1:28" x14ac:dyDescent="0.25">
      <c r="B74" t="s">
        <v>3</v>
      </c>
      <c r="C74" s="1">
        <v>44760</v>
      </c>
      <c r="E74" s="2" t="str">
        <f t="shared" si="0"/>
        <v>Yes</v>
      </c>
      <c r="H74" s="2"/>
      <c r="K74" s="2" t="str">
        <f t="shared" si="4"/>
        <v>Yes</v>
      </c>
      <c r="L74" s="2" t="str">
        <f t="shared" si="1"/>
        <v>Yes</v>
      </c>
      <c r="M74" s="2" t="str">
        <f t="shared" si="2"/>
        <v>Yes</v>
      </c>
      <c r="N74" s="2" t="str">
        <f t="shared" si="5"/>
        <v>Yes</v>
      </c>
      <c r="O74" s="2" t="str">
        <f t="shared" si="8"/>
        <v>Yes</v>
      </c>
      <c r="P74" s="2" t="str">
        <f t="shared" si="3"/>
        <v>Yes</v>
      </c>
      <c r="Q74" s="2" t="str">
        <f t="shared" si="6"/>
        <v>Yes</v>
      </c>
      <c r="R74" s="2" t="str">
        <f t="shared" si="9"/>
        <v>Yes</v>
      </c>
      <c r="S74" s="2" t="str">
        <f t="shared" si="13"/>
        <v>Yes</v>
      </c>
      <c r="T74" s="2" t="str">
        <f t="shared" si="7"/>
        <v>Yes</v>
      </c>
      <c r="U74" s="2" t="str">
        <f t="shared" si="10"/>
        <v>Yes</v>
      </c>
      <c r="V74" s="2" t="str">
        <f t="shared" si="14"/>
        <v>Yes</v>
      </c>
      <c r="W74" s="2" t="str">
        <f t="shared" si="16"/>
        <v>Yes</v>
      </c>
      <c r="X74" s="2" t="str">
        <f t="shared" si="11"/>
        <v>Yes</v>
      </c>
      <c r="Y74" s="2" t="str">
        <f t="shared" si="15"/>
        <v>Yes</v>
      </c>
      <c r="Z74" s="2" t="str">
        <f t="shared" si="17"/>
        <v>Yes</v>
      </c>
      <c r="AA74" s="2" t="str">
        <f t="shared" si="18"/>
        <v>Yes</v>
      </c>
      <c r="AB74" t="str">
        <f t="shared" ref="AB74:AB81" si="26">IF(OR($G$79&gt;$I$6,$G$79=$I$6),"No","Yes")</f>
        <v>Yes</v>
      </c>
    </row>
    <row r="75" spans="1:28" x14ac:dyDescent="0.25">
      <c r="B75" t="s">
        <v>4</v>
      </c>
      <c r="C75" s="1">
        <v>44761</v>
      </c>
      <c r="E75" s="2" t="str">
        <f t="shared" si="0"/>
        <v>Yes</v>
      </c>
      <c r="H75" s="2"/>
      <c r="K75" s="2" t="str">
        <f t="shared" si="4"/>
        <v>Yes</v>
      </c>
      <c r="L75" s="2" t="str">
        <f t="shared" si="1"/>
        <v>Yes</v>
      </c>
      <c r="M75" s="2" t="str">
        <f t="shared" si="2"/>
        <v>Yes</v>
      </c>
      <c r="N75" s="2" t="str">
        <f t="shared" si="5"/>
        <v>Yes</v>
      </c>
      <c r="O75" s="2" t="str">
        <f t="shared" si="8"/>
        <v>Yes</v>
      </c>
      <c r="P75" s="2" t="str">
        <f t="shared" si="3"/>
        <v>Yes</v>
      </c>
      <c r="Q75" s="2" t="str">
        <f t="shared" si="6"/>
        <v>Yes</v>
      </c>
      <c r="R75" s="2" t="str">
        <f t="shared" si="9"/>
        <v>Yes</v>
      </c>
      <c r="S75" s="2" t="str">
        <f t="shared" si="13"/>
        <v>Yes</v>
      </c>
      <c r="T75" s="2" t="str">
        <f t="shared" si="7"/>
        <v>Yes</v>
      </c>
      <c r="U75" s="2" t="str">
        <f t="shared" si="10"/>
        <v>Yes</v>
      </c>
      <c r="V75" s="2" t="str">
        <f t="shared" si="14"/>
        <v>Yes</v>
      </c>
      <c r="W75" s="2" t="str">
        <f t="shared" si="16"/>
        <v>Yes</v>
      </c>
      <c r="X75" s="2" t="str">
        <f t="shared" si="11"/>
        <v>Yes</v>
      </c>
      <c r="Y75" s="2" t="str">
        <f t="shared" si="15"/>
        <v>Yes</v>
      </c>
      <c r="Z75" s="2" t="str">
        <f t="shared" si="17"/>
        <v>Yes</v>
      </c>
      <c r="AA75" s="2" t="str">
        <f t="shared" si="18"/>
        <v>Yes</v>
      </c>
      <c r="AB75" t="str">
        <f t="shared" si="26"/>
        <v>Yes</v>
      </c>
    </row>
    <row r="76" spans="1:28" x14ac:dyDescent="0.25">
      <c r="B76" t="s">
        <v>5</v>
      </c>
      <c r="C76" s="1">
        <v>44762</v>
      </c>
      <c r="E76" s="2" t="str">
        <f t="shared" ref="E76:E79" si="27">IF(OR(K76="No",L76="No", M76="No", N76="No", O76="No", P76="No", Q76="No", R76="No", S76="No", U76="No", V76="No", W76="No", T76="No",X76="No", Y76="No", Z76="No", AA76="No", AB76="No"),"No","Yes")</f>
        <v>Yes</v>
      </c>
      <c r="H76" s="2"/>
      <c r="K76" s="2" t="str">
        <f t="shared" si="4"/>
        <v>Yes</v>
      </c>
      <c r="L76" s="2" t="str">
        <f t="shared" si="1"/>
        <v>Yes</v>
      </c>
      <c r="M76" s="2" t="str">
        <f t="shared" si="2"/>
        <v>Yes</v>
      </c>
      <c r="N76" s="2" t="str">
        <f t="shared" si="5"/>
        <v>Yes</v>
      </c>
      <c r="O76" s="2" t="str">
        <f t="shared" si="8"/>
        <v>Yes</v>
      </c>
      <c r="P76" s="2" t="str">
        <f t="shared" si="3"/>
        <v>Yes</v>
      </c>
      <c r="Q76" s="2" t="str">
        <f t="shared" si="6"/>
        <v>Yes</v>
      </c>
      <c r="R76" s="2" t="str">
        <f t="shared" si="9"/>
        <v>Yes</v>
      </c>
      <c r="S76" s="2" t="str">
        <f t="shared" si="13"/>
        <v>Yes</v>
      </c>
      <c r="T76" s="2" t="str">
        <f t="shared" si="7"/>
        <v>Yes</v>
      </c>
      <c r="U76" s="2" t="str">
        <f t="shared" si="10"/>
        <v>Yes</v>
      </c>
      <c r="V76" s="2" t="str">
        <f t="shared" si="14"/>
        <v>Yes</v>
      </c>
      <c r="W76" s="2" t="str">
        <f t="shared" si="16"/>
        <v>Yes</v>
      </c>
      <c r="X76" s="2" t="str">
        <f t="shared" si="11"/>
        <v>Yes</v>
      </c>
      <c r="Y76" s="2" t="str">
        <f t="shared" si="15"/>
        <v>Yes</v>
      </c>
      <c r="Z76" s="2" t="str">
        <f t="shared" si="17"/>
        <v>Yes</v>
      </c>
      <c r="AA76" s="2" t="str">
        <f t="shared" si="18"/>
        <v>Yes</v>
      </c>
      <c r="AB76" t="str">
        <f t="shared" si="26"/>
        <v>Yes</v>
      </c>
    </row>
    <row r="77" spans="1:28" x14ac:dyDescent="0.25">
      <c r="B77" t="s">
        <v>6</v>
      </c>
      <c r="C77" s="1">
        <v>44763</v>
      </c>
      <c r="E77" s="2" t="str">
        <f t="shared" si="27"/>
        <v>Yes</v>
      </c>
      <c r="H77" s="2"/>
      <c r="K77" s="2" t="str">
        <f t="shared" si="4"/>
        <v>Yes</v>
      </c>
      <c r="L77" s="2" t="str">
        <f t="shared" si="1"/>
        <v>Yes</v>
      </c>
      <c r="M77" s="2" t="str">
        <f t="shared" si="2"/>
        <v>Yes</v>
      </c>
      <c r="N77" s="2" t="str">
        <f t="shared" si="5"/>
        <v>Yes</v>
      </c>
      <c r="O77" s="2" t="str">
        <f t="shared" si="8"/>
        <v>Yes</v>
      </c>
      <c r="P77" s="2" t="str">
        <f t="shared" si="3"/>
        <v>Yes</v>
      </c>
      <c r="Q77" s="2" t="str">
        <f t="shared" si="6"/>
        <v>Yes</v>
      </c>
      <c r="R77" s="2" t="str">
        <f t="shared" si="9"/>
        <v>Yes</v>
      </c>
      <c r="S77" s="2" t="str">
        <f t="shared" si="13"/>
        <v>Yes</v>
      </c>
      <c r="T77" s="2" t="str">
        <f t="shared" si="7"/>
        <v>Yes</v>
      </c>
      <c r="U77" s="2" t="str">
        <f t="shared" si="10"/>
        <v>Yes</v>
      </c>
      <c r="V77" s="2" t="str">
        <f t="shared" si="14"/>
        <v>Yes</v>
      </c>
      <c r="W77" s="2" t="str">
        <f t="shared" si="16"/>
        <v>Yes</v>
      </c>
      <c r="X77" s="2" t="str">
        <f t="shared" si="11"/>
        <v>Yes</v>
      </c>
      <c r="Y77" s="2" t="str">
        <f t="shared" si="15"/>
        <v>Yes</v>
      </c>
      <c r="Z77" s="2" t="str">
        <f t="shared" si="17"/>
        <v>Yes</v>
      </c>
      <c r="AA77" s="2" t="str">
        <f t="shared" si="18"/>
        <v>Yes</v>
      </c>
      <c r="AB77" t="str">
        <f t="shared" si="26"/>
        <v>Yes</v>
      </c>
    </row>
    <row r="78" spans="1:28" x14ac:dyDescent="0.25">
      <c r="B78" t="s">
        <v>7</v>
      </c>
      <c r="C78" s="1">
        <v>44764</v>
      </c>
      <c r="E78" s="2" t="str">
        <f t="shared" si="27"/>
        <v>Yes</v>
      </c>
      <c r="H78" s="2"/>
      <c r="K78" s="2" t="str">
        <f t="shared" si="4"/>
        <v>Yes</v>
      </c>
      <c r="L78" s="2" t="str">
        <f t="shared" ref="L78:L79" si="28">IF(AND(D77&gt;0, D76&gt;0, D76&lt;26, (SUM(D76:D77)&gt;25)), "No", "Yes")</f>
        <v>Yes</v>
      </c>
      <c r="M78" s="2" t="str">
        <f t="shared" si="2"/>
        <v>Yes</v>
      </c>
      <c r="N78" s="2" t="str">
        <f t="shared" si="5"/>
        <v>Yes</v>
      </c>
      <c r="O78" s="2" t="str">
        <f t="shared" si="8"/>
        <v>Yes</v>
      </c>
      <c r="P78" s="2" t="str">
        <f t="shared" si="3"/>
        <v>Yes</v>
      </c>
      <c r="Q78" s="2" t="str">
        <f t="shared" si="6"/>
        <v>Yes</v>
      </c>
      <c r="R78" s="2" t="str">
        <f t="shared" si="9"/>
        <v>Yes</v>
      </c>
      <c r="S78" s="2" t="str">
        <f t="shared" si="13"/>
        <v>Yes</v>
      </c>
      <c r="T78" s="2" t="str">
        <f t="shared" si="7"/>
        <v>Yes</v>
      </c>
      <c r="U78" s="2" t="str">
        <f t="shared" si="10"/>
        <v>Yes</v>
      </c>
      <c r="V78" s="2" t="str">
        <f t="shared" si="14"/>
        <v>Yes</v>
      </c>
      <c r="W78" s="2" t="str">
        <f t="shared" si="16"/>
        <v>Yes</v>
      </c>
      <c r="X78" s="2" t="str">
        <f t="shared" si="11"/>
        <v>Yes</v>
      </c>
      <c r="Y78" s="2" t="str">
        <f t="shared" si="15"/>
        <v>Yes</v>
      </c>
      <c r="Z78" s="2" t="str">
        <f t="shared" si="17"/>
        <v>Yes</v>
      </c>
      <c r="AA78" s="2" t="str">
        <f t="shared" si="18"/>
        <v>Yes</v>
      </c>
      <c r="AB78" t="str">
        <f t="shared" si="26"/>
        <v>Yes</v>
      </c>
    </row>
    <row r="79" spans="1:28" x14ac:dyDescent="0.25">
      <c r="B79" t="s">
        <v>8</v>
      </c>
      <c r="C79" s="1">
        <v>44765</v>
      </c>
      <c r="E79" s="2" t="str">
        <f t="shared" si="27"/>
        <v>Yes</v>
      </c>
      <c r="G79" s="2">
        <f>SUM(D73:D79)</f>
        <v>0</v>
      </c>
      <c r="H79" s="2">
        <f>$I$6-G79</f>
        <v>150</v>
      </c>
      <c r="K79" s="2" t="str">
        <f t="shared" si="4"/>
        <v>Yes</v>
      </c>
      <c r="L79" s="2" t="str">
        <f t="shared" si="28"/>
        <v>Yes</v>
      </c>
      <c r="M79" s="2" t="str">
        <f t="shared" ref="M79" si="29">IF(AND(D77&gt;0, D76&gt;0, D76&lt;26, (SUM(D76:D77)&gt;40)), "No", "Yes")</f>
        <v>Yes</v>
      </c>
      <c r="N79" s="2" t="str">
        <f t="shared" si="5"/>
        <v>Yes</v>
      </c>
      <c r="O79" s="2" t="str">
        <f t="shared" si="8"/>
        <v>Yes</v>
      </c>
      <c r="P79" s="2" t="str">
        <f t="shared" ref="P79" si="30">IF(AND(D78&gt;0, D77&gt;0, D76&gt;0, D77&lt;26, D76&lt;26, (SUM(D76:D77)&lt;26), (SUM(D76:D78)&gt;25)), "No", "Yes")</f>
        <v>Yes</v>
      </c>
      <c r="Q79" s="2" t="str">
        <f t="shared" si="6"/>
        <v>Yes</v>
      </c>
      <c r="R79" s="2" t="str">
        <f t="shared" si="9"/>
        <v>Yes</v>
      </c>
      <c r="S79" s="2" t="str">
        <f t="shared" si="13"/>
        <v>Yes</v>
      </c>
      <c r="T79" s="2" t="str">
        <f t="shared" si="7"/>
        <v>Yes</v>
      </c>
      <c r="U79" s="2" t="str">
        <f t="shared" si="10"/>
        <v>Yes</v>
      </c>
      <c r="V79" s="2" t="str">
        <f t="shared" si="14"/>
        <v>Yes</v>
      </c>
      <c r="W79" s="2" t="str">
        <f t="shared" si="16"/>
        <v>Yes</v>
      </c>
      <c r="X79" s="2" t="str">
        <f t="shared" si="11"/>
        <v>Yes</v>
      </c>
      <c r="Y79" s="2" t="str">
        <f t="shared" si="15"/>
        <v>Yes</v>
      </c>
      <c r="Z79" s="2" t="str">
        <f t="shared" si="17"/>
        <v>Yes</v>
      </c>
      <c r="AA79" s="2" t="str">
        <f t="shared" si="18"/>
        <v>Yes</v>
      </c>
      <c r="AB79" t="str">
        <f t="shared" si="26"/>
        <v>Yes</v>
      </c>
    </row>
    <row r="80" spans="1:28" x14ac:dyDescent="0.25">
      <c r="K80" s="2" t="e">
        <f>IF(OR(#REF!&gt;90,#REF!&gt; 65,#REF!&gt; 40,#REF!&gt;25),"No", "Yes")</f>
        <v>#REF!</v>
      </c>
      <c r="L80" s="2" t="e">
        <f>IF(AND(#REF!&gt;0,#REF!&gt; 0,#REF!&lt; 26, (SUM(#REF!)&gt;25)), "No", "Yes")</f>
        <v>#REF!</v>
      </c>
      <c r="M80" s="2" t="e">
        <f>IF(AND(#REF!&gt;0,#REF!&gt; 0,#REF!&lt; 26, (SUM(#REF!)&gt;40)), "No", "Yes")</f>
        <v>#REF!</v>
      </c>
      <c r="N80" s="2" t="e">
        <f>IF(AND(#REF!&gt;0,#REF!&gt;0,#REF!&lt; 26, (SUM(#REF!)&gt;65)), "No", "Yes")</f>
        <v>#REF!</v>
      </c>
      <c r="O80" s="2" t="e">
        <f>IF(AND(#REF!&gt;0,#REF!&gt;0,#REF!&lt; 26, (SUM(#REF!)&gt;90)), "No", "Yes")</f>
        <v>#REF!</v>
      </c>
      <c r="P80" s="2" t="e">
        <f>IF(AND(#REF!&gt;0,#REF!&gt; 0,#REF!&gt; 0,#REF!&lt; 26,#REF!&lt; 26, (SUM(#REF!)&lt;26), (SUM(#REF!)&gt;25)), "No", "Yes")</f>
        <v>#REF!</v>
      </c>
      <c r="Q80" s="2" t="e">
        <f>IF(AND(#REF!&gt;0,#REF!&gt; 0,#REF!&gt; 0,#REF!&lt; 26,#REF!&lt; 26, (SUM(#REF!)&lt;26), (SUM(#REF!)&gt;40)), "No", "Yes")</f>
        <v>#REF!</v>
      </c>
      <c r="R80" s="2" t="e">
        <f>IF(AND(#REF!&gt;0,#REF!&gt; 0,#REF!&gt; 0,#REF!&lt; 26,#REF!&lt; 26, (SUM(#REF!)&lt;26), (SUM(#REF!)&gt;65)), "No", "Yes")</f>
        <v>#REF!</v>
      </c>
      <c r="S80" s="2" t="e">
        <f>IF(AND(#REF!&gt;0,#REF!&gt; 0,#REF!&gt; 0,#REF!&lt; 26,#REF!&lt; 26, (SUM(#REF!)&lt;26), (SUM(#REF!)&gt;90)), "No", "Yes")</f>
        <v>#REF!</v>
      </c>
      <c r="T80" s="2" t="e">
        <f>IF(AND(#REF!&gt;0,#REF!&gt; 0,#REF!&gt; 0,#REF!&gt; 0,#REF!&lt; 26,#REF!&lt; 26,#REF!&lt; 26,#REF!&lt; 26, SUM(#REF!)&lt;26, (SUM(#REF!)&lt;26), (SUM(#REF!)&gt;25)), "No", "Yes")</f>
        <v>#REF!</v>
      </c>
      <c r="U80" s="2" t="e">
        <f>IF(AND(#REF!&gt;0,#REF!&gt; 0,#REF!&gt; 0,#REF!&gt; 0,#REF!&lt; 26,#REF!&lt; 26,#REF!&lt; 26, SUM(#REF!)&lt;26, (SUM(#REF!)&lt;26), (SUM(#REF!)&gt;40)), "No", "Yes")</f>
        <v>#REF!</v>
      </c>
      <c r="V80" s="2" t="e">
        <f>IF(AND(#REF!&gt;0,#REF!&gt; 0,#REF!&gt; 0,#REF!&gt; 0,#REF!&lt; 26,#REF!&lt; 26,#REF!&lt; 26, SUM(#REF!)&lt;26, (SUM(#REF!)&lt;26), (SUM(#REF!)&gt;65)), "No", "Yes")</f>
        <v>#REF!</v>
      </c>
      <c r="W80" s="2" t="e">
        <f>IF(AND(#REF!&gt;0,#REF!&gt; 0,#REF!&gt; 0,#REF!&gt; 0,#REF!&lt; 26,#REF!&lt; 26,#REF!&lt; 26, SUM(#REF!)&lt;26, (SUM(#REF!)&lt;26), (SUM(#REF!)&gt;90)), "No", "Yes")</f>
        <v>#REF!</v>
      </c>
      <c r="X80" s="2" t="e">
        <f>IF(AND(#REF!&gt;0,#REF!&gt; 0,#REF!&gt; 0,#REF!&gt; 0,#REF!&gt; 0,#REF!&lt; 26,#REF!&lt; 26,#REF!&lt; 26,#REF!&lt; 26, SUM(#REF!)&lt;26, (SUM(#REF!)&lt;26), (SUM(#REF!)&lt;26), SUM(#REF!)&gt;25), "No", "Yes")</f>
        <v>#REF!</v>
      </c>
      <c r="Y80" s="2" t="e">
        <f>IF(AND(#REF!&gt;0,#REF!&gt; 0,#REF!&gt; 0,#REF!&gt; 0,#REF!&gt; 0,#REF!&lt; 26,#REF!&lt; 26,#REF!&lt; 26,#REF!&lt; 26, SUM(#REF!)&lt;26, (SUM(#REF!)&lt;26), (SUM(#REF!)&lt;26), SUM(#REF!)&gt;40), "No", "Yes")</f>
        <v>#REF!</v>
      </c>
      <c r="Z80" s="2" t="e">
        <f>IF(AND(#REF!&gt;0,#REF!&gt; 0,#REF!&gt; 0,#REF!&gt; 0,#REF!&gt; 0,#REF!&lt; 26,#REF!&lt; 26,#REF!&lt; 26,#REF!&lt; 26, SUM(#REF!)&lt;26, (SUM(#REF!)&lt;26), (SUM(#REF!)&lt;26), SUM(#REF!)&gt;65), "No", "Yes")</f>
        <v>#REF!</v>
      </c>
      <c r="AA80" s="2" t="e">
        <f>IF(AND(#REF!&gt;0,#REF!&gt; 0,#REF!&gt; 0,#REF!&gt; 0, D79&gt;0,#REF!&lt; 26,#REF!&lt; 26,#REF!&lt; 26, D79&lt;26, SUM(#REF!)&lt;26, (SUM(#REF!)&lt;26), (SUM(#REF!)&lt;26), SUM(D79:D79)&gt;90), "No", "Yes")</f>
        <v>#REF!</v>
      </c>
      <c r="AB80" t="str">
        <f t="shared" si="26"/>
        <v>Yes</v>
      </c>
    </row>
    <row r="81" spans="11:28" x14ac:dyDescent="0.25">
      <c r="K81" s="2" t="e">
        <f>IF(OR(#REF!&gt;90,#REF!&gt; 65,#REF!&gt; 40,D80&gt;25),"No", "Yes")</f>
        <v>#REF!</v>
      </c>
      <c r="L81" s="2" t="e">
        <f>IF(AND(D80&gt;0,#REF!&gt; 0,#REF!&lt; 26, (SUM(D80:D80)&gt;25)), "No", "Yes")</f>
        <v>#REF!</v>
      </c>
      <c r="M81" s="2" t="e">
        <f>IF(AND(#REF!&gt;0,#REF!&gt; 0,#REF!&lt; 26, (SUM(#REF!)&gt;40)), "No", "Yes")</f>
        <v>#REF!</v>
      </c>
      <c r="N81" s="2" t="e">
        <f>IF(AND(#REF!&gt;0,#REF!&gt;0,#REF!&lt; 26, (SUM(#REF!)&gt;65)), "No", "Yes")</f>
        <v>#REF!</v>
      </c>
      <c r="O81" s="2" t="e">
        <f>IF(AND(#REF!&gt;0,#REF!&gt;0,#REF!&lt; 26, (SUM(#REF!)&gt;90)), "No", "Yes")</f>
        <v>#REF!</v>
      </c>
      <c r="P81" s="2" t="e">
        <f>IF(AND(D80&gt;0,#REF!&gt; 0,#REF!&gt; 0,#REF!&lt; 26,#REF!&lt; 26, (SUM(#REF!)&lt;26), (SUM(D80:D80)&gt;25)), "No", "Yes")</f>
        <v>#REF!</v>
      </c>
      <c r="Q81" s="2" t="e">
        <f>IF(AND(#REF!&gt;0,#REF!&gt; 0,#REF!&gt; 0,#REF!&lt; 26,#REF!&lt; 26, (SUM(#REF!)&lt;26), (SUM(#REF!)&gt;40)), "No", "Yes")</f>
        <v>#REF!</v>
      </c>
      <c r="R81" s="2" t="e">
        <f>IF(AND(#REF!&gt;0,#REF!&gt; 0,#REF!&gt; 0,#REF!&lt; 26,#REF!&lt; 26, (SUM(#REF!)&lt;26), (SUM(#REF!)&gt;65)), "No", "Yes")</f>
        <v>#REF!</v>
      </c>
      <c r="S81" s="2" t="e">
        <f>IF(AND(#REF!&gt;0,#REF!&gt; 0,#REF!&gt; 0,#REF!&lt; 26,#REF!&lt; 26, (SUM(#REF!)&lt;26), (SUM(#REF!)&gt;90)), "No", "Yes")</f>
        <v>#REF!</v>
      </c>
      <c r="T81" s="2" t="e">
        <f>IF(AND(D80&gt;0,#REF!&gt; 0,#REF!&gt; 0,#REF!&gt; 0,#REF!&lt; 26, D80&lt;26,#REF!&lt; 26,#REF!&lt; 26, SUM(D80:D80)&lt;26, (SUM(D80:D80)&lt;26), (SUM(D80:D80)&gt;25)), "No", "Yes")</f>
        <v>#REF!</v>
      </c>
      <c r="U81" s="2" t="e">
        <f>IF(AND(#REF!&gt;0,#REF!&gt; 0,#REF!&gt; 0,#REF!&gt; 0,#REF!&lt; 26,#REF!&lt; 26,#REF!&lt; 26, SUM(#REF!)&lt;26, (SUM(#REF!)&lt;26), (SUM(#REF!)&gt;40)), "No", "Yes")</f>
        <v>#REF!</v>
      </c>
      <c r="V81" s="2" t="e">
        <f>IF(AND(#REF!&gt;0,#REF!&gt; 0,#REF!&gt; 0,#REF!&gt; 0,#REF!&lt; 26,#REF!&lt; 26,#REF!&lt; 26, SUM(#REF!)&lt;26, (SUM(#REF!)&lt;26), (SUM(#REF!)&gt;65)), "No", "Yes")</f>
        <v>#REF!</v>
      </c>
      <c r="W81" s="2" t="e">
        <f>IF(AND(#REF!&gt;0,#REF!&gt; 0,#REF!&gt; 0,#REF!&gt; 0,#REF!&lt; 26,#REF!&lt; 26,#REF!&lt; 26, SUM(#REF!)&lt;26, (SUM(#REF!)&lt;26), (SUM(#REF!)&gt;90)), "No", "Yes")</f>
        <v>#REF!</v>
      </c>
      <c r="X81" s="2" t="e">
        <f>IF(AND(D80&gt;0,#REF!&gt; 0,#REF!&gt; 0,#REF!&gt; 0,#REF!&gt; 0,#REF!&lt; 26,#REF!&lt; 26,#REF!&lt; 26,#REF!&lt; 26, SUM(D80:D80)&lt;26, (SUM(D80:D80)&lt;26), (SUM(D80:D80)&lt;26), SUM(D80:D80)&gt;25), "No", "Yes")</f>
        <v>#REF!</v>
      </c>
      <c r="Y81" s="2" t="e">
        <f>IF(AND(#REF!&gt;0,#REF!&gt; 0,#REF!&gt; 0,#REF!&gt; 0,#REF!&gt; 0,#REF!&lt; 26,#REF!&lt; 26,#REF!&lt; 26,#REF!&lt; 26, SUM(#REF!)&lt;26, (SUM(#REF!)&lt;26), (SUM(#REF!)&lt;26), SUM(#REF!)&gt;40), "No", "Yes")</f>
        <v>#REF!</v>
      </c>
      <c r="Z81" s="2" t="e">
        <f>IF(AND(#REF!&gt;0,#REF!&gt; 0,#REF!&gt; 0,#REF!&gt; 0,#REF!&gt; 0,#REF!&lt; 26,#REF!&lt; 26,#REF!&lt; 26,#REF!&lt; 26, SUM(#REF!)&lt;26, (SUM(#REF!)&lt;26), (SUM(#REF!)&lt;26), SUM(#REF!)&gt;65), "No", "Yes")</f>
        <v>#REF!</v>
      </c>
      <c r="AA81" s="2" t="e">
        <f>IF(AND(#REF!&gt;0,#REF!&gt; 0,#REF!&gt; 0,#REF!&gt; 0,#REF!&gt; 0,#REF!&lt; 26,#REF!&lt; 26,#REF!&lt; 26,#REF!&lt; 26, SUM(#REF!)&lt;26, (SUM(#REF!)&lt;26), (SUM(#REF!)&lt;26), SUM(#REF!)&gt;90), "No", "Yes")</f>
        <v>#REF!</v>
      </c>
      <c r="AB81" t="str">
        <f t="shared" si="26"/>
        <v>Yes</v>
      </c>
    </row>
  </sheetData>
  <sheetProtection algorithmName="SHA-512" hashValue="vhP1hetqY4N6BL9y9VgKYINIFghgY1U3BIqkQ44HI67G4Vh80REGVJSPY1uK8/5ANYgMTChJM/UzmoRhm/YPSg==" saltValue="APNNVl9QpfWIe9SU1tMnCQ==" spinCount="100000" sheet="1" objects="1" scenarios="1"/>
  <protectedRanges>
    <protectedRange sqref="D11:D79 B2:D2 I2" name="Range1"/>
  </protectedRanges>
  <mergeCells count="3">
    <mergeCell ref="A4:B4"/>
    <mergeCell ref="F4:H4"/>
    <mergeCell ref="F6:H6"/>
  </mergeCells>
  <conditionalFormatting sqref="K12:AA13 O14:P14 R14:AA14 S15:T15 V15:AA15 W16:X16 Z16:AA16 AA17 Z18:Z79 K14:M81 N15:N81 O16:O81 P15:Q81 R16:R81 S17:S81 T16:U81 V17:V81 W18:W81 X17:Y81 Z19:AA81">
    <cfRule type="cellIs" dxfId="22" priority="66" operator="equal">
      <formula>"No"</formula>
    </cfRule>
  </conditionalFormatting>
  <conditionalFormatting sqref="G16 G23 G30 G37 G44 G51 G58 G65 G72 G79">
    <cfRule type="cellIs" dxfId="21" priority="77" operator="greaterThan">
      <formula>$I$6</formula>
    </cfRule>
  </conditionalFormatting>
  <conditionalFormatting sqref="E10:E79">
    <cfRule type="cellIs" dxfId="20" priority="56" operator="equal">
      <formula>"No"</formula>
    </cfRule>
  </conditionalFormatting>
  <conditionalFormatting sqref="H16">
    <cfRule type="cellIs" dxfId="19" priority="34" operator="lessThan">
      <formula>1</formula>
    </cfRule>
    <cfRule type="cellIs" dxfId="18" priority="35" operator="greaterThan">
      <formula>0</formula>
    </cfRule>
  </conditionalFormatting>
  <conditionalFormatting sqref="H23">
    <cfRule type="cellIs" dxfId="17" priority="32" operator="lessThan">
      <formula>1</formula>
    </cfRule>
    <cfRule type="cellIs" dxfId="16" priority="33" operator="greaterThan">
      <formula>0</formula>
    </cfRule>
  </conditionalFormatting>
  <conditionalFormatting sqref="H30">
    <cfRule type="cellIs" dxfId="15" priority="30" operator="lessThan">
      <formula>1</formula>
    </cfRule>
    <cfRule type="cellIs" dxfId="14" priority="31" operator="greaterThan">
      <formula>0</formula>
    </cfRule>
  </conditionalFormatting>
  <conditionalFormatting sqref="H37">
    <cfRule type="cellIs" dxfId="13" priority="28" operator="lessThan">
      <formula>1</formula>
    </cfRule>
    <cfRule type="cellIs" dxfId="12" priority="29" operator="greaterThan">
      <formula>0</formula>
    </cfRule>
  </conditionalFormatting>
  <conditionalFormatting sqref="H44">
    <cfRule type="cellIs" dxfId="11" priority="14" operator="lessThan">
      <formula>1</formula>
    </cfRule>
    <cfRule type="cellIs" dxfId="10" priority="15" operator="greaterThan">
      <formula>0</formula>
    </cfRule>
  </conditionalFormatting>
  <conditionalFormatting sqref="H51">
    <cfRule type="cellIs" dxfId="9" priority="12" operator="lessThan">
      <formula>1</formula>
    </cfRule>
    <cfRule type="cellIs" dxfId="8" priority="13" operator="greaterThan">
      <formula>0</formula>
    </cfRule>
  </conditionalFormatting>
  <conditionalFormatting sqref="H58">
    <cfRule type="cellIs" dxfId="7" priority="10" operator="lessThan">
      <formula>1</formula>
    </cfRule>
    <cfRule type="cellIs" dxfId="6" priority="11" operator="greaterThan">
      <formula>0</formula>
    </cfRule>
  </conditionalFormatting>
  <conditionalFormatting sqref="H65">
    <cfRule type="cellIs" dxfId="5" priority="8" operator="lessThan">
      <formula>1</formula>
    </cfRule>
    <cfRule type="cellIs" dxfId="4" priority="9" operator="greaterThan">
      <formula>0</formula>
    </cfRule>
  </conditionalFormatting>
  <conditionalFormatting sqref="H72">
    <cfRule type="cellIs" dxfId="3" priority="6" operator="lessThan">
      <formula>1</formula>
    </cfRule>
    <cfRule type="cellIs" dxfId="2" priority="7" operator="greaterThan">
      <formula>0</formula>
    </cfRule>
  </conditionalFormatting>
  <conditionalFormatting sqref="H79">
    <cfRule type="cellIs" dxfId="1" priority="4" operator="lessThan">
      <formula>1</formula>
    </cfRule>
    <cfRule type="cellIs" dxfId="0" priority="5" operator="greaterThan">
      <formula>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Jared Chizek</dc:creator>
  <cp:lastModifiedBy>Jared Chizek</cp:lastModifiedBy>
  <dcterms:created xsi:type="dcterms:W3CDTF">2016-11-29T18:23:45Z</dcterms:created>
  <dcterms:modified xsi:type="dcterms:W3CDTF">2023-05-08T19:01:35Z</dcterms:modified>
</cp:coreProperties>
</file>